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bookViews>
    <workbookView xWindow="0" yWindow="0" windowWidth="28680" windowHeight="11220" tabRatio="840" activeTab="0"/>
  </bookViews>
  <sheets>
    <sheet name="Index" sheetId="4" r:id="rId1"/>
    <sheet name="OP 1" sheetId="41" r:id="rId2"/>
    <sheet name="OP 2" sheetId="48" r:id="rId3"/>
    <sheet name="OP 3" sheetId="42" r:id="rId4"/>
    <sheet name="OP 4" sheetId="47" r:id="rId5"/>
  </sheets>
  <definedNames/>
  <calcPr calcId="162913"/>
</workbook>
</file>

<file path=xl/sharedStrings.xml><?xml version="1.0" encoding="utf-8"?>
<sst xmlns="http://schemas.openxmlformats.org/spreadsheetml/2006/main" count="143" uniqueCount="80">
  <si>
    <t>TOTAL</t>
  </si>
  <si>
    <t>Detail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</si>
  <si>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</si>
  <si>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</si>
  <si>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</si>
  <si>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</si>
  <si>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</si>
  <si>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</si>
  <si>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</si>
  <si>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</si>
  <si>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</si>
  <si>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</si>
  <si>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</si>
  <si>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</si>
  <si>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Customer type</t>
  </si>
  <si>
    <t>Domestic, Industrial &amp; Commercial &lt; 10Tj</t>
  </si>
  <si>
    <t>Transmission Pipeline</t>
  </si>
  <si>
    <t>Moomba</t>
  </si>
  <si>
    <t>South-East</t>
  </si>
  <si>
    <t>Farm taps</t>
  </si>
  <si>
    <t>SEAGas</t>
  </si>
  <si>
    <t>Subtotal</t>
  </si>
  <si>
    <t>Farmtaps</t>
  </si>
  <si>
    <r>
      <t xml:space="preserve">Industrial and Commercial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 xml:space="preserve"> 10Tj</t>
    </r>
  </si>
  <si>
    <t>Work Sheet</t>
  </si>
  <si>
    <t>UAFG Theoretical not incl farmtaps</t>
  </si>
  <si>
    <t>UAFG Theoretical total gas</t>
  </si>
  <si>
    <t>16/17</t>
  </si>
  <si>
    <t>17/18</t>
  </si>
  <si>
    <t>Industrial and Commercial ≥ 10Tj</t>
  </si>
  <si>
    <t xml:space="preserve">INDEX:  TIME SERIES DATA - AUSTRALIAN GAS NETWORKS - PERFORMANCE </t>
  </si>
  <si>
    <t>Received</t>
  </si>
  <si>
    <t>Answered within 30 seconds</t>
  </si>
  <si>
    <t>*March and June quarters only</t>
  </si>
  <si>
    <t>Responsiveness to public reporting of gas leaks</t>
  </si>
  <si>
    <t>Total</t>
  </si>
  <si>
    <t>2016-17</t>
  </si>
  <si>
    <t>2017-18</t>
  </si>
  <si>
    <t>2018-19</t>
  </si>
  <si>
    <t>2016-17*</t>
  </si>
  <si>
    <t>Total number of potential gas leaks reported by the public</t>
  </si>
  <si>
    <t>Total number of publicly reported potential gas leaks attended where no leak was found</t>
  </si>
  <si>
    <t>Total number of high-priority* gas leaks reported by the public</t>
  </si>
  <si>
    <t>Total number of other** gas leaks reported by the public</t>
  </si>
  <si>
    <t>*High priority leaks are Class 1 leaks in accordance with AGN’s Leakage Management Plan.</t>
  </si>
  <si>
    <t>**Other leaks are all other leaks reported to AGN where a leak is found but assessed not to be a Class 1 Leak.</t>
  </si>
  <si>
    <t>Customer interruptions</t>
  </si>
  <si>
    <t>Number of customers experiencing multiple interruptions within a year*</t>
  </si>
  <si>
    <t>* The number of customers that have two or more interruptions within a year where the interruption is unplanned and caused by operator actions, third party damage or asset condition.</t>
  </si>
  <si>
    <t>**The number of events within a year where a gas supply interruption is not restored within 12 hours and the interruption is unplanned, caused by operator actions, third party damage or asset condition.</t>
  </si>
  <si>
    <t>Number of customers experiencing long duration interruptions (&gt; 12 hrs, unplanned)**</t>
  </si>
  <si>
    <t xml:space="preserve">Statistical Information </t>
  </si>
  <si>
    <t>18/19</t>
  </si>
  <si>
    <t>Table (a) Gas entering distribution system (TJ)</t>
  </si>
  <si>
    <t>Table (c) Gas  distributed to customers (TJ)</t>
  </si>
  <si>
    <t>Table (d) Number of customers connected to the distribution system as at the last day of the reporting period</t>
  </si>
  <si>
    <t xml:space="preserve">Metropolitan (includes Waterloo Corner, Two Wells &amp; Virginia) </t>
  </si>
  <si>
    <t xml:space="preserve">Mount Gambier </t>
  </si>
  <si>
    <t xml:space="preserve">Murray Bridge </t>
  </si>
  <si>
    <t>Angaston</t>
  </si>
  <si>
    <t>Nuriootpa</t>
  </si>
  <si>
    <t xml:space="preserve">Tanunda </t>
  </si>
  <si>
    <t xml:space="preserve">Peterborough </t>
  </si>
  <si>
    <t xml:space="preserve">Berri &amp; lateral </t>
  </si>
  <si>
    <t>Freeling</t>
  </si>
  <si>
    <t xml:space="preserve">Port Pirie </t>
  </si>
  <si>
    <t xml:space="preserve">Snuggery </t>
  </si>
  <si>
    <t>Whyalla</t>
  </si>
  <si>
    <t>Distribution Mains</t>
  </si>
  <si>
    <t>Transmission Pressure Mains</t>
  </si>
  <si>
    <t>Table (b) Size of each separate SA distribution network - length of gas pipeline (km)</t>
  </si>
  <si>
    <t>OP 1</t>
  </si>
  <si>
    <t>OP 2</t>
  </si>
  <si>
    <t>OP 3</t>
  </si>
  <si>
    <t>OP 4</t>
  </si>
  <si>
    <t>Responsiveness of leaks and emergencies telephone number</t>
  </si>
  <si>
    <t>Prior to 2016/17 data shown for Envestra</t>
  </si>
  <si>
    <t>Latest update: December 2020</t>
  </si>
  <si>
    <t>2019-20</t>
  </si>
  <si>
    <t>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</si>
</sst>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b/>
      <i/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theme="4" tint="-0.24993999302387238"/>
      </left>
      <right style="thin">
        <color theme="3" tint="0.3999499976634979"/>
      </right>
      <top style="thin">
        <color theme="4" tint="-0.24993999302387238"/>
      </top>
      <bottom style="thin">
        <color theme="3" tint="0.39991000294685364"/>
      </bottom>
    </border>
    <border>
      <left style="thin">
        <color theme="4" tint="-0.24993999302387238"/>
      </left>
      <right style="thin">
        <color theme="3" tint="0.3999499976634979"/>
      </right>
      <top/>
      <bottom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3" tint="0.39991000294685364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3" tint="0.39991000294685364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/>
      <right style="thin">
        <color theme="4" tint="-0.24993999302387238"/>
      </right>
      <top/>
      <bottom/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rgb="FF366092"/>
      </left>
      <right style="medium">
        <color rgb="FF366092"/>
      </right>
      <top/>
      <bottom style="medium">
        <color rgb="FF366092"/>
      </bottom>
    </border>
    <border>
      <left/>
      <right style="medium">
        <color rgb="FF366092"/>
      </right>
      <top/>
      <bottom style="medium">
        <color rgb="FF366092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5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" fontId="0" fillId="0" borderId="0" xfId="0" applyNumberFormat="1"/>
    <xf numFmtId="0" fontId="8" fillId="3" borderId="3" xfId="0" applyFont="1" applyFill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 wrapText="1"/>
    </xf>
    <xf numFmtId="3" fontId="0" fillId="4" borderId="3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3" fontId="14" fillId="4" borderId="3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vertical="center"/>
      <protection/>
    </xf>
    <xf numFmtId="0" fontId="2" fillId="5" borderId="6" xfId="0" applyFont="1" applyFill="1" applyBorder="1" applyAlignment="1" applyProtection="1">
      <alignment horizontal="center" vertical="center"/>
      <protection/>
    </xf>
    <xf numFmtId="0" fontId="6" fillId="5" borderId="7" xfId="0" applyFont="1" applyFill="1" applyBorder="1" applyAlignment="1" applyProtection="1">
      <alignment horizontal="left" vertical="center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0" fontId="6" fillId="4" borderId="7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6" borderId="8" xfId="0" applyFont="1" applyFill="1" applyBorder="1" applyAlignment="1">
      <alignment horizontal="right" vertical="center" wrapText="1"/>
    </xf>
    <xf numFmtId="10" fontId="0" fillId="0" borderId="8" xfId="15" applyNumberFormat="1" applyFont="1" applyBorder="1"/>
    <xf numFmtId="0" fontId="7" fillId="7" borderId="3" xfId="0" applyFont="1" applyFill="1" applyBorder="1" applyAlignment="1">
      <alignment horizontal="left" vertical="center" wrapText="1"/>
    </xf>
    <xf numFmtId="3" fontId="14" fillId="7" borderId="3" xfId="0" applyNumberFormat="1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vertical="center" wrapText="1"/>
    </xf>
    <xf numFmtId="0" fontId="17" fillId="9" borderId="10" xfId="0" applyFont="1" applyFill="1" applyBorder="1" applyAlignment="1">
      <alignment horizontal="center" vertical="center"/>
    </xf>
    <xf numFmtId="3" fontId="17" fillId="9" borderId="1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49" fontId="8" fillId="3" borderId="11" xfId="0" applyNumberFormat="1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19" fillId="0" borderId="0" xfId="0" applyFont="1"/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8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Sept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Answered within 30 seconds 2016/17</c:v>
              </c:pt>
              <c:pt idx="1">
                <c:v>Answered within 30 seconds 2017/18</c:v>
              </c:pt>
              <c:pt idx="2">
                <c:v>Answered within 30 seconds 2018/19</c:v>
              </c:pt>
              <c:pt idx="3">
                <c:v>Answered within 30 seconds 2019/20</c:v>
              </c:pt>
              <c:pt idx="4">
                <c:v>Received 2016/17</c:v>
              </c:pt>
              <c:pt idx="5">
                <c:v>Received 2017/18</c:v>
              </c:pt>
              <c:pt idx="6">
                <c:v>Received 2018/19</c:v>
              </c:pt>
              <c:pt idx="7">
                <c:v>Received 2019/20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3467</c:v>
              </c:pt>
              <c:pt idx="2">
                <c:v>3236</c:v>
              </c:pt>
              <c:pt idx="3">
                <c:v>3460</c:v>
              </c:pt>
              <c:pt idx="4">
                <c:v>0</c:v>
              </c:pt>
              <c:pt idx="5">
                <c:v>3669</c:v>
              </c:pt>
              <c:pt idx="6">
                <c:v>3405</c:v>
              </c:pt>
              <c:pt idx="7">
                <c:v>3544</c:v>
              </c:pt>
            </c:numLit>
          </c:val>
        </c:ser>
        <c:ser>
          <c:idx val="1"/>
          <c:order val="1"/>
          <c:tx>
            <c:v>Dec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Answered within 30 seconds 2016/17</c:v>
              </c:pt>
              <c:pt idx="1">
                <c:v>Answered within 30 seconds 2017/18</c:v>
              </c:pt>
              <c:pt idx="2">
                <c:v>Answered within 30 seconds 2018/19</c:v>
              </c:pt>
              <c:pt idx="3">
                <c:v>Answered within 30 seconds 2019/20</c:v>
              </c:pt>
              <c:pt idx="4">
                <c:v>Received 2016/17</c:v>
              </c:pt>
              <c:pt idx="5">
                <c:v>Received 2017/18</c:v>
              </c:pt>
              <c:pt idx="6">
                <c:v>Received 2018/19</c:v>
              </c:pt>
              <c:pt idx="7">
                <c:v>Received 2019/20</c:v>
              </c:pt>
            </c:strLit>
          </c:cat>
          <c:val>
            <c:numLit>
              <c:ptCount val="8"/>
              <c:pt idx="0">
                <c:v>0</c:v>
              </c:pt>
              <c:pt idx="1">
                <c:v>2694</c:v>
              </c:pt>
              <c:pt idx="2">
                <c:v>2135</c:v>
              </c:pt>
              <c:pt idx="3">
                <c:v>2365</c:v>
              </c:pt>
              <c:pt idx="4">
                <c:v>0</c:v>
              </c:pt>
              <c:pt idx="5">
                <c:v>2874</c:v>
              </c:pt>
              <c:pt idx="6">
                <c:v>2233</c:v>
              </c:pt>
              <c:pt idx="7">
                <c:v>2447</c:v>
              </c:pt>
            </c:numLit>
          </c:val>
        </c:ser>
        <c:ser>
          <c:idx val="2"/>
          <c:order val="2"/>
          <c:tx>
            <c:v>Mar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Answered within 30 seconds 2016/17</c:v>
              </c:pt>
              <c:pt idx="1">
                <c:v>Answered within 30 seconds 2017/18</c:v>
              </c:pt>
              <c:pt idx="2">
                <c:v>Answered within 30 seconds 2018/19</c:v>
              </c:pt>
              <c:pt idx="3">
                <c:v>Answered within 30 seconds 2019/20</c:v>
              </c:pt>
              <c:pt idx="4">
                <c:v>Received 2016/17</c:v>
              </c:pt>
              <c:pt idx="5">
                <c:v>Received 2017/18</c:v>
              </c:pt>
              <c:pt idx="6">
                <c:v>Received 2018/19</c:v>
              </c:pt>
              <c:pt idx="7">
                <c:v>Received 2019/20</c:v>
              </c:pt>
            </c:strLit>
          </c:cat>
          <c:val>
            <c:numLit>
              <c:ptCount val="8"/>
              <c:pt idx="0">
                <c:v>3012</c:v>
              </c:pt>
              <c:pt idx="1">
                <c:v>2992</c:v>
              </c:pt>
              <c:pt idx="2">
                <c:v>2416</c:v>
              </c:pt>
              <c:pt idx="3">
                <c:v>2636</c:v>
              </c:pt>
              <c:pt idx="4">
                <c:v>3179</c:v>
              </c:pt>
              <c:pt idx="5">
                <c:v>3186</c:v>
              </c:pt>
              <c:pt idx="6">
                <c:v>2535</c:v>
              </c:pt>
              <c:pt idx="7">
                <c:v>2718</c:v>
              </c:pt>
            </c:numLit>
          </c:val>
        </c:ser>
        <c:ser>
          <c:idx val="3"/>
          <c:order val="3"/>
          <c:tx>
            <c:v>June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Answered within 30 seconds 2016/17</c:v>
              </c:pt>
              <c:pt idx="1">
                <c:v>Answered within 30 seconds 2017/18</c:v>
              </c:pt>
              <c:pt idx="2">
                <c:v>Answered within 30 seconds 2018/19</c:v>
              </c:pt>
              <c:pt idx="3">
                <c:v>Answered within 30 seconds 2019/20</c:v>
              </c:pt>
              <c:pt idx="4">
                <c:v>Received 2016/17</c:v>
              </c:pt>
              <c:pt idx="5">
                <c:v>Received 2017/18</c:v>
              </c:pt>
              <c:pt idx="6">
                <c:v>Received 2018/19</c:v>
              </c:pt>
              <c:pt idx="7">
                <c:v>Received 2019/20</c:v>
              </c:pt>
            </c:strLit>
          </c:cat>
          <c:val>
            <c:numLit>
              <c:ptCount val="8"/>
              <c:pt idx="0">
                <c:v>4343</c:v>
              </c:pt>
              <c:pt idx="1">
                <c:v>4378</c:v>
              </c:pt>
              <c:pt idx="2">
                <c:v>3911</c:v>
              </c:pt>
              <c:pt idx="3">
                <c:v>3988</c:v>
              </c:pt>
              <c:pt idx="4">
                <c:v>4625</c:v>
              </c:pt>
              <c:pt idx="5">
                <c:v>4869</c:v>
              </c:pt>
              <c:pt idx="6">
                <c:v>4136</c:v>
              </c:pt>
              <c:pt idx="7">
                <c:v>4351</c:v>
              </c:pt>
            </c:numLit>
          </c:val>
        </c:ser>
        <c:overlap val="100"/>
        <c:gapWidth val="219"/>
        <c:axId val="41039482"/>
        <c:axId val="33811019"/>
      </c:barChart>
      <c:catAx>
        <c:axId val="410394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811019"/>
        <c:crosses val="autoZero"/>
        <c:auto val="1"/>
        <c:lblOffset val="100"/>
        <c:noMultiLvlLbl val="0"/>
      </c:catAx>
      <c:valAx>
        <c:axId val="3381101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0394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5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Sept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No leak found 2016/17</c:v>
              </c:pt>
              <c:pt idx="1">
                <c:v>No leak found 2017/18</c:v>
              </c:pt>
              <c:pt idx="2">
                <c:v>No leak found 2018/19</c:v>
              </c:pt>
              <c:pt idx="3">
                <c:v>No leak found 2019/20</c:v>
              </c:pt>
              <c:pt idx="4">
                <c:v>Other  2016/17</c:v>
              </c:pt>
              <c:pt idx="5">
                <c:v>Other  2017/18</c:v>
              </c:pt>
              <c:pt idx="6">
                <c:v>Other  2018/19</c:v>
              </c:pt>
              <c:pt idx="7">
                <c:v>Other  2019/20</c:v>
              </c:pt>
              <c:pt idx="8">
                <c:v>High Priority 2016/17</c:v>
              </c:pt>
              <c:pt idx="9">
                <c:v>High Priority 2017/18</c:v>
              </c:pt>
              <c:pt idx="10">
                <c:v>High Priority 2018/19</c:v>
              </c:pt>
              <c:pt idx="11">
                <c:v>High Priority 2019/20</c:v>
              </c:pt>
            </c:strLit>
          </c:cat>
          <c:val>
            <c:numLit>
              <c:ptCount val="12"/>
              <c:pt idx="0">
                <c:v>387</c:v>
              </c:pt>
              <c:pt idx="1">
                <c:v>285</c:v>
              </c:pt>
              <c:pt idx="2">
                <c:v>305</c:v>
              </c:pt>
              <c:pt idx="3">
                <c:v>315</c:v>
              </c:pt>
              <c:pt idx="4">
                <c:v>914</c:v>
              </c:pt>
              <c:pt idx="5">
                <c:v>480</c:v>
              </c:pt>
              <c:pt idx="6">
                <c:v>342</c:v>
              </c:pt>
              <c:pt idx="7">
                <c:v>425</c:v>
              </c:pt>
              <c:pt idx="8">
                <c:v>1947</c:v>
              </c:pt>
              <c:pt idx="9">
                <c:v>1557</c:v>
              </c:pt>
              <c:pt idx="10">
                <c:v>1932</c:v>
              </c:pt>
              <c:pt idx="11">
                <c:v>1859</c:v>
              </c:pt>
            </c:numLit>
          </c:val>
        </c:ser>
        <c:ser>
          <c:idx val="1"/>
          <c:order val="1"/>
          <c:tx>
            <c:v>Dec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No leak found 2016/17</c:v>
              </c:pt>
              <c:pt idx="1">
                <c:v>No leak found 2017/18</c:v>
              </c:pt>
              <c:pt idx="2">
                <c:v>No leak found 2018/19</c:v>
              </c:pt>
              <c:pt idx="3">
                <c:v>No leak found 2019/20</c:v>
              </c:pt>
              <c:pt idx="4">
                <c:v>Other  2016/17</c:v>
              </c:pt>
              <c:pt idx="5">
                <c:v>Other  2017/18</c:v>
              </c:pt>
              <c:pt idx="6">
                <c:v>Other  2018/19</c:v>
              </c:pt>
              <c:pt idx="7">
                <c:v>Other  2019/20</c:v>
              </c:pt>
              <c:pt idx="8">
                <c:v>High Priority 2016/17</c:v>
              </c:pt>
              <c:pt idx="9">
                <c:v>High Priority 2017/18</c:v>
              </c:pt>
              <c:pt idx="10">
                <c:v>High Priority 2018/19</c:v>
              </c:pt>
              <c:pt idx="11">
                <c:v>High Priority 2019/20</c:v>
              </c:pt>
            </c:strLit>
          </c:cat>
          <c:val>
            <c:numLit>
              <c:ptCount val="12"/>
              <c:pt idx="0">
                <c:v>270</c:v>
              </c:pt>
              <c:pt idx="1">
                <c:v>234</c:v>
              </c:pt>
              <c:pt idx="2">
                <c:v>245</c:v>
              </c:pt>
              <c:pt idx="3">
                <c:v>212</c:v>
              </c:pt>
              <c:pt idx="4">
                <c:v>401</c:v>
              </c:pt>
              <c:pt idx="5">
                <c:v>305</c:v>
              </c:pt>
              <c:pt idx="6">
                <c:v>202</c:v>
              </c:pt>
              <c:pt idx="7">
                <c:v>176</c:v>
              </c:pt>
              <c:pt idx="8">
                <c:v>1093</c:v>
              </c:pt>
              <c:pt idx="9">
                <c:v>1133</c:v>
              </c:pt>
              <c:pt idx="10">
                <c:v>1127</c:v>
              </c:pt>
              <c:pt idx="11">
                <c:v>1068</c:v>
              </c:pt>
            </c:numLit>
          </c:val>
        </c:ser>
        <c:ser>
          <c:idx val="2"/>
          <c:order val="2"/>
          <c:tx>
            <c:v>Mar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No leak found 2016/17</c:v>
              </c:pt>
              <c:pt idx="1">
                <c:v>No leak found 2017/18</c:v>
              </c:pt>
              <c:pt idx="2">
                <c:v>No leak found 2018/19</c:v>
              </c:pt>
              <c:pt idx="3">
                <c:v>No leak found 2019/20</c:v>
              </c:pt>
              <c:pt idx="4">
                <c:v>Other  2016/17</c:v>
              </c:pt>
              <c:pt idx="5">
                <c:v>Other  2017/18</c:v>
              </c:pt>
              <c:pt idx="6">
                <c:v>Other  2018/19</c:v>
              </c:pt>
              <c:pt idx="7">
                <c:v>Other  2019/20</c:v>
              </c:pt>
              <c:pt idx="8">
                <c:v>High Priority 2016/17</c:v>
              </c:pt>
              <c:pt idx="9">
                <c:v>High Priority 2017/18</c:v>
              </c:pt>
              <c:pt idx="10">
                <c:v>High Priority 2018/19</c:v>
              </c:pt>
              <c:pt idx="11">
                <c:v>High Priority 2019/20</c:v>
              </c:pt>
            </c:strLit>
          </c:cat>
          <c:val>
            <c:numLit>
              <c:ptCount val="12"/>
              <c:pt idx="0">
                <c:v>286</c:v>
              </c:pt>
              <c:pt idx="1">
                <c:v>569</c:v>
              </c:pt>
              <c:pt idx="2">
                <c:v>302</c:v>
              </c:pt>
              <c:pt idx="3">
                <c:v>303</c:v>
              </c:pt>
              <c:pt idx="4">
                <c:v>266</c:v>
              </c:pt>
              <c:pt idx="5">
                <c:v>282</c:v>
              </c:pt>
              <c:pt idx="6">
                <c:v>229</c:v>
              </c:pt>
              <c:pt idx="7">
                <c:v>186</c:v>
              </c:pt>
              <c:pt idx="8">
                <c:v>1268</c:v>
              </c:pt>
              <c:pt idx="9">
                <c:v>1629</c:v>
              </c:pt>
              <c:pt idx="10">
                <c:v>1321</c:v>
              </c:pt>
              <c:pt idx="11">
                <c:v>1225</c:v>
              </c:pt>
            </c:numLit>
          </c:val>
        </c:ser>
        <c:ser>
          <c:idx val="3"/>
          <c:order val="3"/>
          <c:tx>
            <c:v>June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No leak found 2016/17</c:v>
              </c:pt>
              <c:pt idx="1">
                <c:v>No leak found 2017/18</c:v>
              </c:pt>
              <c:pt idx="2">
                <c:v>No leak found 2018/19</c:v>
              </c:pt>
              <c:pt idx="3">
                <c:v>No leak found 2019/20</c:v>
              </c:pt>
              <c:pt idx="4">
                <c:v>Other  2016/17</c:v>
              </c:pt>
              <c:pt idx="5">
                <c:v>Other  2017/18</c:v>
              </c:pt>
              <c:pt idx="6">
                <c:v>Other  2018/19</c:v>
              </c:pt>
              <c:pt idx="7">
                <c:v>Other  2019/20</c:v>
              </c:pt>
              <c:pt idx="8">
                <c:v>High Priority 2016/17</c:v>
              </c:pt>
              <c:pt idx="9">
                <c:v>High Priority 2017/18</c:v>
              </c:pt>
              <c:pt idx="10">
                <c:v>High Priority 2018/19</c:v>
              </c:pt>
              <c:pt idx="11">
                <c:v>High Priority 2019/20</c:v>
              </c:pt>
            </c:strLit>
          </c:cat>
          <c:val>
            <c:numLit>
              <c:ptCount val="12"/>
              <c:pt idx="0">
                <c:v>360</c:v>
              </c:pt>
              <c:pt idx="1">
                <c:v>454</c:v>
              </c:pt>
              <c:pt idx="2">
                <c:v>353</c:v>
              </c:pt>
              <c:pt idx="3">
                <c:v>331</c:v>
              </c:pt>
              <c:pt idx="4">
                <c:v>395</c:v>
              </c:pt>
              <c:pt idx="5">
                <c:v>463</c:v>
              </c:pt>
              <c:pt idx="6">
                <c:v>407</c:v>
              </c:pt>
              <c:pt idx="7">
                <c:v>357</c:v>
              </c:pt>
              <c:pt idx="8">
                <c:v>2458</c:v>
              </c:pt>
              <c:pt idx="9">
                <c:v>2930</c:v>
              </c:pt>
              <c:pt idx="10">
                <c:v>2753</c:v>
              </c:pt>
              <c:pt idx="11">
                <c:v>2552</c:v>
              </c:pt>
            </c:numLit>
          </c:val>
        </c:ser>
        <c:overlap val="100"/>
        <c:gapWidth val="219"/>
        <c:axId val="35863716"/>
        <c:axId val="54337989"/>
      </c:barChart>
      <c:catAx>
        <c:axId val="358637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337989"/>
        <c:crosses val="autoZero"/>
        <c:auto val="1"/>
        <c:lblOffset val="100"/>
        <c:noMultiLvlLbl val="0"/>
      </c:catAx>
      <c:valAx>
        <c:axId val="5433798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8637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5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Sept</c:v>
          </c:tx>
          <c:spPr>
            <a:solidFill>
              <a:schemeClr val="accent1">
                <a:shade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Long duration interruptions (&gt;12 hrs</c:v>
              </c:pt>
              <c:pt idx="1">
                <c:v>unplanned) 2016/17</c:v>
              </c:pt>
              <c:pt idx="2">
                <c:v>Long duration interruptions (&gt;12 hrs</c:v>
              </c:pt>
              <c:pt idx="3">
                <c:v>unplanned) 2017/18</c:v>
              </c:pt>
              <c:pt idx="4">
                <c:v>Long duration interruptions (&gt;12 hrs</c:v>
              </c:pt>
              <c:pt idx="5">
                <c:v>unplanned) 2018/19</c:v>
              </c:pt>
              <c:pt idx="6">
                <c:v>Long duration interruptions (&gt;12 hrs</c:v>
              </c:pt>
              <c:pt idx="7">
                <c:v>unplanned) 2019/20</c:v>
              </c:pt>
              <c:pt idx="8">
                <c:v>Multiple interruptions 2016/17</c:v>
              </c:pt>
              <c:pt idx="9">
                <c:v>Multiple interruptions 2017/18</c:v>
              </c:pt>
              <c:pt idx="10">
                <c:v>Multiple interruptions 2018/19</c:v>
              </c:pt>
              <c:pt idx="11">
                <c:v>Multiple interruptions 2019/20</c:v>
              </c:pt>
            </c:strLit>
          </c:cat>
          <c:val>
            <c:numLit>
              <c:ptCount val="8"/>
              <c:pt idx="0">
                <c:v>46</c:v>
              </c:pt>
              <c:pt idx="1">
                <c:v>53</c:v>
              </c:pt>
              <c:pt idx="2">
                <c:v>20</c:v>
              </c:pt>
              <c:pt idx="3">
                <c:v>18</c:v>
              </c:pt>
              <c:pt idx="4">
                <c:v>22</c:v>
              </c:pt>
              <c:pt idx="5">
                <c:v>25</c:v>
              </c:pt>
              <c:pt idx="6">
                <c:v>19</c:v>
              </c:pt>
              <c:pt idx="7">
                <c:v>6</c:v>
              </c:pt>
            </c:numLit>
          </c:val>
        </c:ser>
        <c:ser>
          <c:idx val="1"/>
          <c:order val="1"/>
          <c:tx>
            <c:v>Dec</c:v>
          </c:tx>
          <c:spPr>
            <a:solidFill>
              <a:schemeClr val="accent1">
                <a:shade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Long duration interruptions (&gt;12 hrs</c:v>
              </c:pt>
              <c:pt idx="1">
                <c:v>unplanned) 2016/17</c:v>
              </c:pt>
              <c:pt idx="2">
                <c:v>Long duration interruptions (&gt;12 hrs</c:v>
              </c:pt>
              <c:pt idx="3">
                <c:v>unplanned) 2017/18</c:v>
              </c:pt>
              <c:pt idx="4">
                <c:v>Long duration interruptions (&gt;12 hrs</c:v>
              </c:pt>
              <c:pt idx="5">
                <c:v>unplanned) 2018/19</c:v>
              </c:pt>
              <c:pt idx="6">
                <c:v>Long duration interruptions (&gt;12 hrs</c:v>
              </c:pt>
              <c:pt idx="7">
                <c:v>unplanned) 2019/20</c:v>
              </c:pt>
              <c:pt idx="8">
                <c:v>Multiple interruptions 2016/17</c:v>
              </c:pt>
              <c:pt idx="9">
                <c:v>Multiple interruptions 2017/18</c:v>
              </c:pt>
              <c:pt idx="10">
                <c:v>Multiple interruptions 2018/19</c:v>
              </c:pt>
              <c:pt idx="11">
                <c:v>Multiple interruptions 2019/20</c:v>
              </c:pt>
            </c:strLit>
          </c:cat>
          <c:val>
            <c:numLit>
              <c:ptCount val="8"/>
              <c:pt idx="0">
                <c:v>29</c:v>
              </c:pt>
              <c:pt idx="1">
                <c:v>32</c:v>
              </c:pt>
              <c:pt idx="2">
                <c:v>17</c:v>
              </c:pt>
              <c:pt idx="3">
                <c:v>20</c:v>
              </c:pt>
              <c:pt idx="4">
                <c:v>21</c:v>
              </c:pt>
              <c:pt idx="5">
                <c:v>15</c:v>
              </c:pt>
              <c:pt idx="6">
                <c:v>27</c:v>
              </c:pt>
              <c:pt idx="7">
                <c:v>5</c:v>
              </c:pt>
            </c:numLit>
          </c:val>
        </c:ser>
        <c:ser>
          <c:idx val="2"/>
          <c:order val="2"/>
          <c:tx>
            <c:v>Mar</c:v>
          </c:tx>
          <c:spPr>
            <a:solidFill>
              <a:schemeClr val="accent1">
                <a:tint val="8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Long duration interruptions (&gt;12 hrs</c:v>
              </c:pt>
              <c:pt idx="1">
                <c:v>unplanned) 2016/17</c:v>
              </c:pt>
              <c:pt idx="2">
                <c:v>Long duration interruptions (&gt;12 hrs</c:v>
              </c:pt>
              <c:pt idx="3">
                <c:v>unplanned) 2017/18</c:v>
              </c:pt>
              <c:pt idx="4">
                <c:v>Long duration interruptions (&gt;12 hrs</c:v>
              </c:pt>
              <c:pt idx="5">
                <c:v>unplanned) 2018/19</c:v>
              </c:pt>
              <c:pt idx="6">
                <c:v>Long duration interruptions (&gt;12 hrs</c:v>
              </c:pt>
              <c:pt idx="7">
                <c:v>unplanned) 2019/20</c:v>
              </c:pt>
              <c:pt idx="8">
                <c:v>Multiple interruptions 2016/17</c:v>
              </c:pt>
              <c:pt idx="9">
                <c:v>Multiple interruptions 2017/18</c:v>
              </c:pt>
              <c:pt idx="10">
                <c:v>Multiple interruptions 2018/19</c:v>
              </c:pt>
              <c:pt idx="11">
                <c:v>Multiple interruptions 2019/20</c:v>
              </c:pt>
            </c:strLit>
          </c:cat>
          <c:val>
            <c:numLit>
              <c:ptCount val="8"/>
              <c:pt idx="0">
                <c:v>38</c:v>
              </c:pt>
              <c:pt idx="1">
                <c:v>33</c:v>
              </c:pt>
              <c:pt idx="2">
                <c:v>9</c:v>
              </c:pt>
              <c:pt idx="3">
                <c:v>22</c:v>
              </c:pt>
              <c:pt idx="4">
                <c:v>33</c:v>
              </c:pt>
              <c:pt idx="5">
                <c:v>16</c:v>
              </c:pt>
              <c:pt idx="6">
                <c:v>14</c:v>
              </c:pt>
              <c:pt idx="7">
                <c:v>5</c:v>
              </c:pt>
            </c:numLit>
          </c:val>
        </c:ser>
        <c:ser>
          <c:idx val="3"/>
          <c:order val="3"/>
          <c:tx>
            <c:v>June</c:v>
          </c:tx>
          <c:spPr>
            <a:solidFill>
              <a:schemeClr val="accent1">
                <a:tint val="58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2"/>
              <c:pt idx="0">
                <c:v>Long duration interruptions (&gt;12 hrs</c:v>
              </c:pt>
              <c:pt idx="1">
                <c:v>unplanned) 2016/17</c:v>
              </c:pt>
              <c:pt idx="2">
                <c:v>Long duration interruptions (&gt;12 hrs</c:v>
              </c:pt>
              <c:pt idx="3">
                <c:v>unplanned) 2017/18</c:v>
              </c:pt>
              <c:pt idx="4">
                <c:v>Long duration interruptions (&gt;12 hrs</c:v>
              </c:pt>
              <c:pt idx="5">
                <c:v>unplanned) 2018/19</c:v>
              </c:pt>
              <c:pt idx="6">
                <c:v>Long duration interruptions (&gt;12 hrs</c:v>
              </c:pt>
              <c:pt idx="7">
                <c:v>unplanned) 2019/20</c:v>
              </c:pt>
              <c:pt idx="8">
                <c:v>Multiple interruptions 2016/17</c:v>
              </c:pt>
              <c:pt idx="9">
                <c:v>Multiple interruptions 2017/18</c:v>
              </c:pt>
              <c:pt idx="10">
                <c:v>Multiple interruptions 2018/19</c:v>
              </c:pt>
              <c:pt idx="11">
                <c:v>Multiple interruptions 2019/20</c:v>
              </c:pt>
            </c:strLit>
          </c:cat>
          <c:val>
            <c:numLit>
              <c:ptCount val="8"/>
              <c:pt idx="0">
                <c:v>22</c:v>
              </c:pt>
              <c:pt idx="1">
                <c:v>29</c:v>
              </c:pt>
              <c:pt idx="2">
                <c:v>17</c:v>
              </c:pt>
              <c:pt idx="3">
                <c:v>18</c:v>
              </c:pt>
              <c:pt idx="4">
                <c:v>28</c:v>
              </c:pt>
              <c:pt idx="5">
                <c:v>19</c:v>
              </c:pt>
              <c:pt idx="6">
                <c:v>28</c:v>
              </c:pt>
              <c:pt idx="7">
                <c:v>19</c:v>
              </c:pt>
            </c:numLit>
          </c:val>
        </c:ser>
        <c:overlap val="100"/>
        <c:gapWidth val="219"/>
        <c:axId val="19279854"/>
        <c:axId val="39300959"/>
      </c:barChart>
      <c:catAx>
        <c:axId val="192798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300959"/>
        <c:crosses val="autoZero"/>
        <c:auto val="1"/>
        <c:lblOffset val="100"/>
        <c:noMultiLvlLbl val="0"/>
      </c:catAx>
      <c:valAx>
        <c:axId val="39300959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798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  <c:pivotFmts xmlns:c="http://schemas.openxmlformats.org/drawingml/2006/chart">
      <c:pivotFmt>
        <c:idx val="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</c:pivotFmt>
      <c:pivotFmt>
        <c:idx val="1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1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2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3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1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2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3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4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6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7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8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49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0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5"/>
        <c:spPr>
          <a:solidFill xmlns:a="http://schemas.openxmlformats.org/drawingml/2006/main">
            <a:schemeClr val="accent1"/>
          </a:solidFill>
          <a:ln xmlns:a="http://schemas.openxmlformats.org/drawingml/2006/main" w="28575" cap="rnd">
            <a:solidFill>
              <a:schemeClr val="accent1"/>
            </a:solidFill>
            <a:round/>
          </a:ln>
          <a:effectLst xmlns:a="http://schemas.openxmlformats.org/drawingml/2006/main"/>
        </c:spPr>
        <c:marker>
          <c:symbol val="none"/>
        </c:marker>
      </c:pivotFmt>
      <c:pivotFmt>
        <c:idx val="5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5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4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5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6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7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8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69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0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1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2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  <c:pivotFmt>
        <c:idx val="73"/>
        <c:spPr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:spPr>
        <c:marker>
          <c:symbol val="none"/>
        </c:marker>
      </c:pivotFmt>
    </c:pivotFmts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OP 3'!A1" /><Relationship Id="rId2" Type="http://schemas.openxmlformats.org/officeDocument/2006/relationships/hyperlink" Target="#'OP 4'!A1" /><Relationship Id="rId3" Type="http://schemas.openxmlformats.org/officeDocument/2006/relationships/hyperlink" Target="#'OP 1'!A1" /><Relationship Id="rId4" Type="http://schemas.openxmlformats.org/officeDocument/2006/relationships/hyperlink" Target="#'OP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</xdr:rowOff>
    </xdr:from>
    <xdr:to>
      <xdr:col>2</xdr:col>
      <xdr:colOff>561975</xdr:colOff>
      <xdr:row>5</xdr:row>
      <xdr:rowOff>266700</xdr:rowOff>
    </xdr:to>
    <xdr:grpSp>
      <xdr:nvGrpSpPr>
        <xdr:cNvPr id="2" name="Group 1"/>
        <xdr:cNvGrpSpPr/>
      </xdr:nvGrpSpPr>
      <xdr:grpSpPr>
        <a:xfrm>
          <a:off x="876300" y="742950"/>
          <a:ext cx="533400" cy="1114425"/>
          <a:chOff x="3892259" y="2739121"/>
          <a:chExt cx="687679" cy="1031192"/>
        </a:xfrm>
      </xdr:grpSpPr>
      <xdr:sp macro="[0]!GOTO45_Click" textlink="">
        <xdr:nvSpPr>
          <xdr:cNvPr id="42" name="Rectangle 41">
            <a:hlinkClick r:id="rId1"/>
          </xdr:cNvPr>
          <xdr:cNvSpPr/>
        </xdr:nvSpPr>
        <xdr:spPr>
          <a:xfrm>
            <a:off x="3892259" y="3284622"/>
            <a:ext cx="679771" cy="213972"/>
          </a:xfrm>
          <a:prstGeom prst="rect">
            <a:avLst/>
          </a:prstGeom>
          <a:solidFill>
            <a:srgbClr val="568ED4"/>
          </a:solidFill>
          <a:ln w="3175">
            <a:solidFill>
              <a:schemeClr val="accent1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000"/>
              <a:t>GOTO</a:t>
            </a:r>
          </a:p>
        </xdr:txBody>
      </xdr:sp>
      <xdr:sp macro="[0]!GOTO46_Click" textlink="">
        <xdr:nvSpPr>
          <xdr:cNvPr id="43" name="Rectangle 42">
            <a:hlinkClick r:id="rId2"/>
          </xdr:cNvPr>
          <xdr:cNvSpPr/>
        </xdr:nvSpPr>
        <xdr:spPr>
          <a:xfrm>
            <a:off x="3892259" y="3556341"/>
            <a:ext cx="679771" cy="213972"/>
          </a:xfrm>
          <a:prstGeom prst="rect">
            <a:avLst/>
          </a:prstGeom>
          <a:solidFill>
            <a:srgbClr val="568ED4"/>
          </a:solidFill>
          <a:ln w="3175">
            <a:solidFill>
              <a:schemeClr val="accent1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000"/>
              <a:t>GOTO</a:t>
            </a:r>
          </a:p>
        </xdr:txBody>
      </xdr:sp>
      <xdr:sp macro="[0]!GOTO42_Click" textlink="">
        <xdr:nvSpPr>
          <xdr:cNvPr id="58" name="Rectangle 57">
            <a:hlinkClick r:id="rId3"/>
          </xdr:cNvPr>
          <xdr:cNvSpPr/>
        </xdr:nvSpPr>
        <xdr:spPr>
          <a:xfrm>
            <a:off x="3900167" y="2739121"/>
            <a:ext cx="679771" cy="213972"/>
          </a:xfrm>
          <a:prstGeom prst="rect">
            <a:avLst/>
          </a:prstGeom>
          <a:solidFill>
            <a:srgbClr val="568ED4"/>
          </a:solidFill>
          <a:ln w="3175">
            <a:solidFill>
              <a:schemeClr val="accent1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000"/>
              <a:t>GOTO</a:t>
            </a:r>
          </a:p>
        </xdr:txBody>
      </xdr:sp>
      <xdr:sp macro="[0]!GOTO44_Click" textlink="">
        <xdr:nvSpPr>
          <xdr:cNvPr id="61" name="Rectangle 60">
            <a:hlinkClick r:id="rId4"/>
          </xdr:cNvPr>
          <xdr:cNvSpPr/>
        </xdr:nvSpPr>
        <xdr:spPr>
          <a:xfrm>
            <a:off x="3892259" y="3012902"/>
            <a:ext cx="679771" cy="213972"/>
          </a:xfrm>
          <a:prstGeom prst="rect">
            <a:avLst/>
          </a:prstGeom>
          <a:solidFill>
            <a:srgbClr val="568ED4"/>
          </a:solidFill>
          <a:ln w="3175">
            <a:solidFill>
              <a:schemeClr val="accent1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AU" sz="1000"/>
              <a:t>GOTO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3" name="Rectangle 2">
          <a:hlinkClick r:id="rId1"/>
        </xdr:cNvPr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  <xdr:twoCellAnchor>
    <xdr:from>
      <xdr:col>6</xdr:col>
      <xdr:colOff>476250</xdr:colOff>
      <xdr:row>0</xdr:row>
      <xdr:rowOff>180975</xdr:rowOff>
    </xdr:from>
    <xdr:to>
      <xdr:col>18</xdr:col>
      <xdr:colOff>285750</xdr:colOff>
      <xdr:row>25</xdr:row>
      <xdr:rowOff>0</xdr:rowOff>
    </xdr:to>
    <xdr:graphicFrame macro="">
      <xdr:nvGraphicFramePr>
        <xdr:cNvPr id="4" name="Chart 3"/>
        <xdr:cNvGraphicFramePr/>
      </xdr:nvGraphicFramePr>
      <xdr:xfrm>
        <a:off x="7000875" y="180975"/>
        <a:ext cx="71247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4" name="Rectangle 3">
          <a:hlinkClick r:id="rId1"/>
        </xdr:cNvPr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  <xdr:twoCellAnchor>
    <xdr:from>
      <xdr:col>6</xdr:col>
      <xdr:colOff>152400</xdr:colOff>
      <xdr:row>1</xdr:row>
      <xdr:rowOff>9525</xdr:rowOff>
    </xdr:from>
    <xdr:to>
      <xdr:col>22</xdr:col>
      <xdr:colOff>38100</xdr:colOff>
      <xdr:row>19</xdr:row>
      <xdr:rowOff>161925</xdr:rowOff>
    </xdr:to>
    <xdr:graphicFrame macro="">
      <xdr:nvGraphicFramePr>
        <xdr:cNvPr id="5" name="Chart 4"/>
        <xdr:cNvGraphicFramePr/>
      </xdr:nvGraphicFramePr>
      <xdr:xfrm>
        <a:off x="7143750" y="247650"/>
        <a:ext cx="96393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3" name="Rectangle 2"/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6" name="Rectangle 5">
          <a:hlinkClick r:id="rId1"/>
        </xdr:cNvPr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  <xdr:twoCellAnchor>
    <xdr:from>
      <xdr:col>6</xdr:col>
      <xdr:colOff>266700</xdr:colOff>
      <xdr:row>0</xdr:row>
      <xdr:rowOff>219075</xdr:rowOff>
    </xdr:from>
    <xdr:to>
      <xdr:col>20</xdr:col>
      <xdr:colOff>152400</xdr:colOff>
      <xdr:row>15</xdr:row>
      <xdr:rowOff>152400</xdr:rowOff>
    </xdr:to>
    <xdr:graphicFrame macro="">
      <xdr:nvGraphicFramePr>
        <xdr:cNvPr id="14" name="Chart 13"/>
        <xdr:cNvGraphicFramePr/>
      </xdr:nvGraphicFramePr>
      <xdr:xfrm>
        <a:off x="6962775" y="219075"/>
        <a:ext cx="84201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561975</xdr:colOff>
      <xdr:row>2</xdr:row>
      <xdr:rowOff>152400</xdr:rowOff>
    </xdr:to>
    <xdr:sp macro="[0]!Rectangle3_Click" textlink="">
      <xdr:nvSpPr>
        <xdr:cNvPr id="2" name="Rectangle 1">
          <a:hlinkClick r:id="rId1"/>
        </xdr:cNvPr>
        <xdr:cNvSpPr/>
      </xdr:nvSpPr>
      <xdr:spPr>
        <a:xfrm>
          <a:off x="19050" y="19050"/>
          <a:ext cx="542925" cy="609600"/>
        </a:xfrm>
        <a:prstGeom prst="rect">
          <a:avLst/>
        </a:prstGeom>
        <a:solidFill>
          <a:srgbClr val="376092"/>
        </a:solidFill>
        <a:ln w="3175"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P@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8"/>
  <sheetViews>
    <sheetView showGridLines="0" tabSelected="1" zoomScale="120" zoomScaleNormal="120" workbookViewId="0" topLeftCell="A1"/>
  </sheetViews>
  <sheetFormatPr defaultColWidth="9.140625" defaultRowHeight="15"/>
  <cols>
    <col min="1" max="1" width="5.421875" style="1" customWidth="1"/>
    <col min="2" max="2" width="7.28125" style="1" customWidth="1"/>
    <col min="3" max="3" width="9.140625" style="1" customWidth="1"/>
    <col min="4" max="4" width="104.57421875" style="1" customWidth="1"/>
    <col min="5" max="5" width="27.00390625" style="0" customWidth="1"/>
    <col min="6" max="6" width="92.7109375" style="1" customWidth="1"/>
    <col min="7" max="16384" width="9.140625" style="1" customWidth="1"/>
  </cols>
  <sheetData>
    <row r="1" spans="2:4" ht="20.25" customHeight="1">
      <c r="B1" s="23"/>
      <c r="C1" s="23"/>
      <c r="D1" s="23"/>
    </row>
    <row r="2" spans="2:4" ht="37.5" customHeight="1">
      <c r="B2" s="17" t="s">
        <v>24</v>
      </c>
      <c r="C2" s="6"/>
      <c r="D2" s="18" t="s">
        <v>30</v>
      </c>
    </row>
    <row r="3" spans="2:4" ht="22.5" customHeight="1">
      <c r="B3" s="21" t="s">
        <v>71</v>
      </c>
      <c r="C3" s="7"/>
      <c r="D3" s="22" t="s">
        <v>75</v>
      </c>
    </row>
    <row r="4" spans="2:4" ht="22.5" customHeight="1">
      <c r="B4" s="19" t="s">
        <v>72</v>
      </c>
      <c r="C4" s="7"/>
      <c r="D4" s="20" t="s">
        <v>34</v>
      </c>
    </row>
    <row r="5" spans="2:4" ht="22.5" customHeight="1">
      <c r="B5" s="21" t="s">
        <v>73</v>
      </c>
      <c r="C5" s="7"/>
      <c r="D5" s="22" t="s">
        <v>46</v>
      </c>
    </row>
    <row r="6" spans="2:4" ht="22.5" customHeight="1">
      <c r="B6" s="19" t="s">
        <v>74</v>
      </c>
      <c r="C6" s="7"/>
      <c r="D6" s="20" t="s">
        <v>51</v>
      </c>
    </row>
    <row r="8" ht="15">
      <c r="B8" s="33" t="s">
        <v>77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2:F14"/>
  <sheetViews>
    <sheetView showGridLines="0" workbookViewId="0" topLeftCell="A1">
      <selection activeCell="H3" sqref="H3"/>
    </sheetView>
  </sheetViews>
  <sheetFormatPr defaultColWidth="9.140625" defaultRowHeight="15"/>
  <cols>
    <col min="1" max="1" width="8.421875" style="0" customWidth="1"/>
    <col min="2" max="2" width="52.8515625" style="0" customWidth="1"/>
  </cols>
  <sheetData>
    <row r="1" ht="18.75" customHeight="1"/>
    <row r="2" ht="18.75" customHeight="1">
      <c r="B2" s="5" t="s">
        <v>75</v>
      </c>
    </row>
    <row r="3" ht="12.75" customHeight="1"/>
    <row r="4" spans="2:6" ht="18.75" customHeight="1">
      <c r="B4" s="10" t="s">
        <v>1</v>
      </c>
      <c r="C4" s="11" t="s">
        <v>39</v>
      </c>
      <c r="D4" s="11" t="s">
        <v>37</v>
      </c>
      <c r="E4" s="11" t="s">
        <v>38</v>
      </c>
      <c r="F4" s="11" t="s">
        <v>78</v>
      </c>
    </row>
    <row r="5" spans="2:6" ht="18.75" customHeight="1">
      <c r="B5" s="12" t="s">
        <v>31</v>
      </c>
      <c r="C5" s="14">
        <v>7804</v>
      </c>
      <c r="D5" s="14">
        <v>14598</v>
      </c>
      <c r="E5" s="14">
        <v>12309</v>
      </c>
      <c r="F5" s="14">
        <v>13060</v>
      </c>
    </row>
    <row r="6" spans="2:6" ht="18.75" customHeight="1">
      <c r="B6" s="12" t="s">
        <v>32</v>
      </c>
      <c r="C6" s="14">
        <v>7355</v>
      </c>
      <c r="D6" s="14">
        <v>13531</v>
      </c>
      <c r="E6" s="14">
        <v>11698</v>
      </c>
      <c r="F6" s="14">
        <v>12449</v>
      </c>
    </row>
    <row r="7" ht="18.75" customHeight="1">
      <c r="B7" s="4"/>
    </row>
    <row r="8" ht="18.75" customHeight="1">
      <c r="B8" s="31" t="s">
        <v>33</v>
      </c>
    </row>
    <row r="9" ht="18.75" customHeight="1"/>
    <row r="10" ht="18.75" customHeight="1"/>
    <row r="13" ht="15.75">
      <c r="B13" s="2"/>
    </row>
    <row r="14" ht="15">
      <c r="C14" s="3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2:F14"/>
  <sheetViews>
    <sheetView workbookViewId="0" topLeftCell="A1">
      <selection activeCell="G4" sqref="G4"/>
    </sheetView>
  </sheetViews>
  <sheetFormatPr defaultColWidth="9.140625" defaultRowHeight="15"/>
  <cols>
    <col min="1" max="1" width="8.421875" style="0" customWidth="1"/>
    <col min="2" max="2" width="57.28125" style="0" customWidth="1"/>
    <col min="6" max="6" width="11.7109375" style="0" customWidth="1"/>
  </cols>
  <sheetData>
    <row r="1" ht="18.75" customHeight="1"/>
    <row r="2" ht="18.75" customHeight="1">
      <c r="B2" s="5" t="s">
        <v>34</v>
      </c>
    </row>
    <row r="3" ht="12.75" customHeight="1"/>
    <row r="4" spans="2:6" ht="18.75" customHeight="1">
      <c r="B4" s="10" t="s">
        <v>1</v>
      </c>
      <c r="C4" s="11" t="s">
        <v>36</v>
      </c>
      <c r="D4" s="11" t="s">
        <v>37</v>
      </c>
      <c r="E4" s="11" t="s">
        <v>38</v>
      </c>
      <c r="F4" s="11" t="s">
        <v>78</v>
      </c>
    </row>
    <row r="5" spans="2:6" ht="18.75" customHeight="1">
      <c r="B5" s="12" t="s">
        <v>42</v>
      </c>
      <c r="C5" s="14">
        <v>6766</v>
      </c>
      <c r="D5" s="14">
        <v>7249</v>
      </c>
      <c r="E5" s="14">
        <v>7133</v>
      </c>
      <c r="F5" s="14">
        <v>6704</v>
      </c>
    </row>
    <row r="6" spans="2:6" ht="30.75" customHeight="1">
      <c r="B6" s="12" t="s">
        <v>41</v>
      </c>
      <c r="C6" s="14">
        <v>1303</v>
      </c>
      <c r="D6" s="14">
        <v>1542</v>
      </c>
      <c r="E6" s="14">
        <v>1205</v>
      </c>
      <c r="F6" s="14">
        <v>1161</v>
      </c>
    </row>
    <row r="7" spans="2:6" ht="18.75" customHeight="1">
      <c r="B7" s="12" t="s">
        <v>43</v>
      </c>
      <c r="C7" s="14">
        <v>1976</v>
      </c>
      <c r="D7" s="14">
        <v>1530</v>
      </c>
      <c r="E7" s="14">
        <v>1180</v>
      </c>
      <c r="F7" s="14">
        <v>1144</v>
      </c>
    </row>
    <row r="8" spans="2:6" ht="18.75" customHeight="1">
      <c r="B8" s="12" t="s">
        <v>40</v>
      </c>
      <c r="C8" s="14">
        <v>10045</v>
      </c>
      <c r="D8" s="14">
        <v>10321</v>
      </c>
      <c r="E8" s="14">
        <v>9518</v>
      </c>
      <c r="F8" s="14">
        <v>9009</v>
      </c>
    </row>
    <row r="9" ht="18.75" customHeight="1"/>
    <row r="10" ht="30.75" customHeight="1">
      <c r="B10" s="31" t="s">
        <v>44</v>
      </c>
    </row>
    <row r="11" ht="24">
      <c r="B11" s="31" t="s">
        <v>45</v>
      </c>
    </row>
    <row r="13" ht="15.75">
      <c r="B13" s="2"/>
    </row>
    <row r="14" ht="15">
      <c r="C14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2:F14"/>
  <sheetViews>
    <sheetView showGridLines="0" workbookViewId="0" topLeftCell="A1">
      <selection activeCell="H5" sqref="H5"/>
    </sheetView>
  </sheetViews>
  <sheetFormatPr defaultColWidth="9.140625" defaultRowHeight="15"/>
  <cols>
    <col min="1" max="1" width="8.421875" style="0" customWidth="1"/>
    <col min="2" max="2" width="52.8515625" style="0" customWidth="1"/>
    <col min="6" max="6" width="11.7109375" style="0" customWidth="1"/>
  </cols>
  <sheetData>
    <row r="1" ht="18.75" customHeight="1"/>
    <row r="2" ht="18.75" customHeight="1">
      <c r="B2" s="5" t="s">
        <v>46</v>
      </c>
    </row>
    <row r="3" ht="12.75" customHeight="1"/>
    <row r="4" spans="2:6" ht="18.75" customHeight="1">
      <c r="B4" s="10" t="s">
        <v>1</v>
      </c>
      <c r="C4" s="11" t="s">
        <v>36</v>
      </c>
      <c r="D4" s="11" t="s">
        <v>37</v>
      </c>
      <c r="E4" s="11" t="s">
        <v>38</v>
      </c>
      <c r="F4" s="11" t="s">
        <v>78</v>
      </c>
    </row>
    <row r="5" spans="2:6" ht="37.5" customHeight="1">
      <c r="B5" s="12" t="s">
        <v>47</v>
      </c>
      <c r="C5" s="14">
        <v>104</v>
      </c>
      <c r="D5" s="14">
        <v>75</v>
      </c>
      <c r="E5" s="14">
        <v>88</v>
      </c>
      <c r="F5" s="14">
        <v>35</v>
      </c>
    </row>
    <row r="6" spans="2:6" ht="39.75" customHeight="1">
      <c r="B6" s="12" t="s">
        <v>50</v>
      </c>
      <c r="C6" s="14">
        <v>135</v>
      </c>
      <c r="D6" s="14">
        <v>147</v>
      </c>
      <c r="E6" s="14">
        <v>63</v>
      </c>
      <c r="F6" s="14">
        <v>78</v>
      </c>
    </row>
    <row r="7" ht="18.75" customHeight="1">
      <c r="B7" s="4"/>
    </row>
    <row r="8" ht="43.5" customHeight="1">
      <c r="B8" s="31" t="s">
        <v>48</v>
      </c>
    </row>
    <row r="9" ht="56.25" customHeight="1">
      <c r="B9" s="31" t="s">
        <v>49</v>
      </c>
    </row>
    <row r="10" ht="18.75" customHeight="1"/>
    <row r="13" ht="15.75">
      <c r="B13" s="2"/>
    </row>
    <row r="14" ht="15">
      <c r="C14" s="3"/>
    </row>
  </sheetData>
  <hyperlinks>
    <hyperlink ref="P12" r:id="rId1" display="OP@"/>
  </hyperlinks>
  <printOptions/>
  <pageMargins left="0.7" right="0.7" top="0.75" bottom="0.75" header="0.3" footer="0.3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2:R45"/>
  <sheetViews>
    <sheetView showGridLines="0" zoomScale="55" zoomScaleNormal="55" workbookViewId="0" topLeftCell="A1"/>
  </sheetViews>
  <sheetFormatPr defaultColWidth="9.140625" defaultRowHeight="15"/>
  <cols>
    <col min="2" max="2" width="45.00390625" style="0" customWidth="1"/>
    <col min="3" max="18" width="13.00390625" style="0" customWidth="1"/>
  </cols>
  <sheetData>
    <row r="1" ht="18.75" customHeight="1"/>
    <row r="2" ht="18.75" customHeight="1">
      <c r="B2" s="5" t="s">
        <v>51</v>
      </c>
    </row>
    <row r="3" ht="12" customHeight="1">
      <c r="B3" s="36" t="s">
        <v>76</v>
      </c>
    </row>
    <row r="4" ht="12" customHeight="1">
      <c r="B4" s="36"/>
    </row>
    <row r="5" ht="18.75" customHeight="1">
      <c r="B5" s="8" t="s">
        <v>53</v>
      </c>
    </row>
    <row r="6" spans="2:18" ht="18.75" customHeight="1">
      <c r="B6" s="10" t="s">
        <v>16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27</v>
      </c>
      <c r="P6" s="11" t="s">
        <v>28</v>
      </c>
      <c r="Q6" s="11" t="s">
        <v>52</v>
      </c>
      <c r="R6" s="11" t="s">
        <v>79</v>
      </c>
    </row>
    <row r="7" spans="2:18" ht="18.75" customHeight="1">
      <c r="B7" s="12" t="s">
        <v>17</v>
      </c>
      <c r="C7" s="13">
        <v>23120</v>
      </c>
      <c r="D7" s="13">
        <v>27696</v>
      </c>
      <c r="E7" s="13">
        <v>18626</v>
      </c>
      <c r="F7" s="13">
        <v>15027</v>
      </c>
      <c r="G7" s="13">
        <v>17193</v>
      </c>
      <c r="H7" s="13">
        <v>19037</v>
      </c>
      <c r="I7" s="13">
        <v>16421</v>
      </c>
      <c r="J7" s="13">
        <v>13720</v>
      </c>
      <c r="K7" s="13">
        <v>9609</v>
      </c>
      <c r="L7" s="13">
        <v>10747</v>
      </c>
      <c r="M7" s="13">
        <v>14063</v>
      </c>
      <c r="N7" s="13">
        <v>11997</v>
      </c>
      <c r="O7" s="13">
        <v>14577</v>
      </c>
      <c r="P7" s="13">
        <v>17757</v>
      </c>
      <c r="Q7" s="13">
        <v>18680</v>
      </c>
      <c r="R7" s="13">
        <v>12720</v>
      </c>
    </row>
    <row r="8" spans="2:18" ht="18.75" customHeight="1">
      <c r="B8" s="12" t="s">
        <v>18</v>
      </c>
      <c r="C8" s="13">
        <v>456</v>
      </c>
      <c r="D8" s="13">
        <v>2662</v>
      </c>
      <c r="E8" s="13">
        <v>472</v>
      </c>
      <c r="F8" s="13">
        <v>438</v>
      </c>
      <c r="G8" s="13">
        <v>467</v>
      </c>
      <c r="H8" s="13">
        <v>497</v>
      </c>
      <c r="I8" s="13">
        <v>542</v>
      </c>
      <c r="J8" s="13">
        <v>452</v>
      </c>
      <c r="K8" s="13">
        <v>423</v>
      </c>
      <c r="L8" s="13">
        <v>454</v>
      </c>
      <c r="M8" s="13">
        <v>435</v>
      </c>
      <c r="N8" s="13">
        <v>408</v>
      </c>
      <c r="O8" s="13">
        <v>453</v>
      </c>
      <c r="P8" s="13">
        <v>457</v>
      </c>
      <c r="Q8" s="13">
        <v>472</v>
      </c>
      <c r="R8" s="13">
        <v>470</v>
      </c>
    </row>
    <row r="9" spans="2:18" ht="18.75" customHeight="1">
      <c r="B9" s="12" t="s">
        <v>20</v>
      </c>
      <c r="C9" s="13">
        <v>5494</v>
      </c>
      <c r="D9" s="13">
        <v>8559</v>
      </c>
      <c r="E9" s="13">
        <v>9585</v>
      </c>
      <c r="F9" s="13">
        <v>12321</v>
      </c>
      <c r="G9" s="13">
        <v>10310</v>
      </c>
      <c r="H9" s="13">
        <v>7787</v>
      </c>
      <c r="I9" s="13">
        <v>11062</v>
      </c>
      <c r="J9" s="13">
        <v>12743</v>
      </c>
      <c r="K9" s="13">
        <v>15768</v>
      </c>
      <c r="L9" s="13">
        <v>13668</v>
      </c>
      <c r="M9" s="13">
        <v>9829</v>
      </c>
      <c r="N9" s="13">
        <v>11069</v>
      </c>
      <c r="O9" s="13">
        <v>9040</v>
      </c>
      <c r="P9" s="13">
        <v>5054</v>
      </c>
      <c r="Q9" s="13">
        <v>3468</v>
      </c>
      <c r="R9" s="13">
        <v>9157</v>
      </c>
    </row>
    <row r="10" spans="2:18" ht="18.75" customHeight="1">
      <c r="B10" s="26" t="s">
        <v>21</v>
      </c>
      <c r="C10" s="27">
        <f>SUM(C7:C9)</f>
        <v>29070</v>
      </c>
      <c r="D10" s="27">
        <f aca="true" t="shared" si="0" ref="D10:N10">SUM(D7:D9)</f>
        <v>38917</v>
      </c>
      <c r="E10" s="27">
        <f t="shared" si="0"/>
        <v>28683</v>
      </c>
      <c r="F10" s="27">
        <f t="shared" si="0"/>
        <v>27786</v>
      </c>
      <c r="G10" s="27">
        <f t="shared" si="0"/>
        <v>27970</v>
      </c>
      <c r="H10" s="27">
        <f t="shared" si="0"/>
        <v>27321</v>
      </c>
      <c r="I10" s="27">
        <f t="shared" si="0"/>
        <v>28025</v>
      </c>
      <c r="J10" s="27">
        <f t="shared" si="0"/>
        <v>26915</v>
      </c>
      <c r="K10" s="27">
        <f t="shared" si="0"/>
        <v>25800</v>
      </c>
      <c r="L10" s="27">
        <f t="shared" si="0"/>
        <v>24869</v>
      </c>
      <c r="M10" s="27">
        <f t="shared" si="0"/>
        <v>24327</v>
      </c>
      <c r="N10" s="27">
        <f t="shared" si="0"/>
        <v>23474</v>
      </c>
      <c r="O10" s="27">
        <f aca="true" t="shared" si="1" ref="O10:R10">SUM(O7:O9)</f>
        <v>24070</v>
      </c>
      <c r="P10" s="27">
        <f t="shared" si="1"/>
        <v>23268</v>
      </c>
      <c r="Q10" s="27">
        <f t="shared" si="1"/>
        <v>22620</v>
      </c>
      <c r="R10" s="27">
        <f t="shared" si="1"/>
        <v>22347</v>
      </c>
    </row>
    <row r="11" spans="2:18" ht="18.75" customHeight="1">
      <c r="B11" s="12" t="s">
        <v>22</v>
      </c>
      <c r="C11" s="14">
        <v>8913</v>
      </c>
      <c r="D11" s="14"/>
      <c r="E11" s="14">
        <v>9729</v>
      </c>
      <c r="F11" s="14">
        <v>9934</v>
      </c>
      <c r="G11" s="14">
        <v>10033</v>
      </c>
      <c r="H11" s="13">
        <v>9604</v>
      </c>
      <c r="I11" s="13">
        <v>9698</v>
      </c>
      <c r="J11" s="13">
        <v>8558</v>
      </c>
      <c r="K11" s="13">
        <v>8329</v>
      </c>
      <c r="L11" s="13">
        <v>8986</v>
      </c>
      <c r="M11" s="13">
        <v>8217</v>
      </c>
      <c r="N11" s="13">
        <v>8681</v>
      </c>
      <c r="O11" s="13">
        <v>8078</v>
      </c>
      <c r="P11" s="13">
        <v>8787</v>
      </c>
      <c r="Q11" s="13">
        <v>9805</v>
      </c>
      <c r="R11" s="13">
        <v>9503</v>
      </c>
    </row>
    <row r="12" spans="2:18" ht="18.75" customHeight="1">
      <c r="B12" s="15" t="s">
        <v>0</v>
      </c>
      <c r="C12" s="16">
        <f>SUM(C10:C11)</f>
        <v>37983</v>
      </c>
      <c r="D12" s="16">
        <f aca="true" t="shared" si="2" ref="D12:N12">SUM(D10:D11)</f>
        <v>38917</v>
      </c>
      <c r="E12" s="16">
        <f t="shared" si="2"/>
        <v>38412</v>
      </c>
      <c r="F12" s="16">
        <f t="shared" si="2"/>
        <v>37720</v>
      </c>
      <c r="G12" s="16">
        <f t="shared" si="2"/>
        <v>38003</v>
      </c>
      <c r="H12" s="16">
        <f t="shared" si="2"/>
        <v>36925</v>
      </c>
      <c r="I12" s="16">
        <f t="shared" si="2"/>
        <v>37723</v>
      </c>
      <c r="J12" s="16">
        <f t="shared" si="2"/>
        <v>35473</v>
      </c>
      <c r="K12" s="16">
        <f t="shared" si="2"/>
        <v>34129</v>
      </c>
      <c r="L12" s="16">
        <f t="shared" si="2"/>
        <v>33855</v>
      </c>
      <c r="M12" s="16">
        <f t="shared" si="2"/>
        <v>32544</v>
      </c>
      <c r="N12" s="16">
        <f t="shared" si="2"/>
        <v>32155</v>
      </c>
      <c r="O12" s="16">
        <f aca="true" t="shared" si="3" ref="O12:R12">SUM(O10:O11)</f>
        <v>32148</v>
      </c>
      <c r="P12" s="16">
        <f t="shared" si="3"/>
        <v>32055</v>
      </c>
      <c r="Q12" s="16">
        <f t="shared" si="3"/>
        <v>32425</v>
      </c>
      <c r="R12" s="16">
        <f t="shared" si="3"/>
        <v>31850</v>
      </c>
    </row>
    <row r="13" ht="18.75" customHeight="1"/>
    <row r="14" ht="18.75" customHeight="1">
      <c r="B14" s="8" t="s">
        <v>70</v>
      </c>
    </row>
    <row r="15" spans="3:14" ht="18.75" customHeight="1">
      <c r="C15" s="40" t="s">
        <v>68</v>
      </c>
      <c r="D15" s="41"/>
      <c r="E15" s="41"/>
      <c r="F15" s="43"/>
      <c r="G15" s="40" t="s">
        <v>69</v>
      </c>
      <c r="H15" s="41"/>
      <c r="I15" s="41"/>
      <c r="J15" s="42"/>
      <c r="K15" s="37" t="s">
        <v>35</v>
      </c>
      <c r="L15" s="38"/>
      <c r="M15" s="38"/>
      <c r="N15" s="39"/>
    </row>
    <row r="16" spans="2:14" ht="18.75" customHeight="1">
      <c r="B16" s="10"/>
      <c r="C16" s="34" t="s">
        <v>27</v>
      </c>
      <c r="D16" s="34" t="s">
        <v>28</v>
      </c>
      <c r="E16" s="34" t="s">
        <v>52</v>
      </c>
      <c r="F16" s="11" t="s">
        <v>79</v>
      </c>
      <c r="G16" s="34" t="s">
        <v>27</v>
      </c>
      <c r="H16" s="34" t="s">
        <v>28</v>
      </c>
      <c r="I16" s="34" t="s">
        <v>52</v>
      </c>
      <c r="J16" s="11" t="s">
        <v>79</v>
      </c>
      <c r="K16" s="34" t="s">
        <v>27</v>
      </c>
      <c r="L16" s="34" t="s">
        <v>28</v>
      </c>
      <c r="M16" s="35" t="s">
        <v>52</v>
      </c>
      <c r="N16" s="35" t="s">
        <v>79</v>
      </c>
    </row>
    <row r="17" spans="2:14" ht="33.75" customHeight="1">
      <c r="B17" s="12" t="s">
        <v>56</v>
      </c>
      <c r="C17" s="13">
        <v>7397.1</v>
      </c>
      <c r="D17" s="13">
        <v>7483</v>
      </c>
      <c r="E17" s="13">
        <v>7541</v>
      </c>
      <c r="F17" s="13">
        <v>7610</v>
      </c>
      <c r="G17" s="13">
        <v>190.6</v>
      </c>
      <c r="H17" s="13">
        <v>191.4</v>
      </c>
      <c r="I17" s="13">
        <v>192</v>
      </c>
      <c r="J17" s="13">
        <v>192</v>
      </c>
      <c r="K17" s="32">
        <f aca="true" t="shared" si="4" ref="K17:K28">C17+G17</f>
        <v>7587.700000000001</v>
      </c>
      <c r="L17" s="32">
        <f aca="true" t="shared" si="5" ref="L17:L28">D17+H17</f>
        <v>7674.4</v>
      </c>
      <c r="M17" s="32">
        <f aca="true" t="shared" si="6" ref="M17:M28">E17+I17</f>
        <v>7733</v>
      </c>
      <c r="N17" s="32">
        <f aca="true" t="shared" si="7" ref="N17:N28">F17+J17</f>
        <v>7802</v>
      </c>
    </row>
    <row r="18" spans="2:14" ht="18.75" customHeight="1">
      <c r="B18" s="12" t="s">
        <v>57</v>
      </c>
      <c r="C18" s="13">
        <v>216.8</v>
      </c>
      <c r="D18" s="13">
        <v>220</v>
      </c>
      <c r="E18" s="13">
        <v>221</v>
      </c>
      <c r="F18" s="13">
        <v>224</v>
      </c>
      <c r="G18" s="13">
        <v>0</v>
      </c>
      <c r="H18" s="13">
        <v>0</v>
      </c>
      <c r="I18" s="13">
        <v>0</v>
      </c>
      <c r="J18" s="13">
        <v>0</v>
      </c>
      <c r="K18" s="32">
        <f t="shared" si="4"/>
        <v>216.8</v>
      </c>
      <c r="L18" s="32">
        <f t="shared" si="5"/>
        <v>220</v>
      </c>
      <c r="M18" s="32">
        <f t="shared" si="6"/>
        <v>221</v>
      </c>
      <c r="N18" s="32">
        <f t="shared" si="7"/>
        <v>224</v>
      </c>
    </row>
    <row r="19" spans="2:14" ht="18.75" customHeight="1">
      <c r="B19" s="12" t="s">
        <v>58</v>
      </c>
      <c r="C19" s="13">
        <v>30.8</v>
      </c>
      <c r="D19" s="13">
        <v>31</v>
      </c>
      <c r="E19" s="13">
        <v>36</v>
      </c>
      <c r="F19" s="13">
        <v>32</v>
      </c>
      <c r="G19" s="13">
        <v>1.9</v>
      </c>
      <c r="H19" s="13">
        <v>1.9</v>
      </c>
      <c r="I19" s="13">
        <v>3</v>
      </c>
      <c r="J19" s="13">
        <v>4</v>
      </c>
      <c r="K19" s="32">
        <f t="shared" si="4"/>
        <v>32.7</v>
      </c>
      <c r="L19" s="32">
        <f t="shared" si="5"/>
        <v>32.9</v>
      </c>
      <c r="M19" s="32">
        <f t="shared" si="6"/>
        <v>39</v>
      </c>
      <c r="N19" s="32">
        <f t="shared" si="7"/>
        <v>36</v>
      </c>
    </row>
    <row r="20" spans="2:14" ht="18.75" customHeight="1">
      <c r="B20" s="12" t="s">
        <v>59</v>
      </c>
      <c r="C20" s="13">
        <v>13.2</v>
      </c>
      <c r="D20" s="13">
        <v>13</v>
      </c>
      <c r="E20" s="13">
        <v>14</v>
      </c>
      <c r="F20" s="13">
        <v>14</v>
      </c>
      <c r="G20" s="13">
        <v>0</v>
      </c>
      <c r="H20" s="13">
        <v>0</v>
      </c>
      <c r="I20" s="13">
        <v>0</v>
      </c>
      <c r="J20" s="13">
        <v>0</v>
      </c>
      <c r="K20" s="32">
        <f t="shared" si="4"/>
        <v>13.2</v>
      </c>
      <c r="L20" s="32">
        <f t="shared" si="5"/>
        <v>13</v>
      </c>
      <c r="M20" s="32">
        <f t="shared" si="6"/>
        <v>14</v>
      </c>
      <c r="N20" s="32">
        <f t="shared" si="7"/>
        <v>14</v>
      </c>
    </row>
    <row r="21" spans="2:14" ht="18.75" customHeight="1">
      <c r="B21" s="12" t="s">
        <v>60</v>
      </c>
      <c r="C21" s="13">
        <v>32.7</v>
      </c>
      <c r="D21" s="13">
        <v>34</v>
      </c>
      <c r="E21" s="13">
        <v>37</v>
      </c>
      <c r="F21" s="13">
        <v>37</v>
      </c>
      <c r="G21" s="13">
        <v>0.7</v>
      </c>
      <c r="H21" s="13">
        <v>1</v>
      </c>
      <c r="I21" s="13">
        <v>1</v>
      </c>
      <c r="J21" s="13">
        <v>1</v>
      </c>
      <c r="K21" s="32">
        <f t="shared" si="4"/>
        <v>33.400000000000006</v>
      </c>
      <c r="L21" s="32">
        <f t="shared" si="5"/>
        <v>35</v>
      </c>
      <c r="M21" s="32">
        <f t="shared" si="6"/>
        <v>38</v>
      </c>
      <c r="N21" s="32">
        <f t="shared" si="7"/>
        <v>38</v>
      </c>
    </row>
    <row r="22" spans="2:14" ht="18.75" customHeight="1">
      <c r="B22" s="12" t="s">
        <v>61</v>
      </c>
      <c r="C22" s="13">
        <v>29.6</v>
      </c>
      <c r="D22" s="13">
        <v>30</v>
      </c>
      <c r="E22" s="13">
        <v>32</v>
      </c>
      <c r="F22" s="13">
        <v>31</v>
      </c>
      <c r="G22" s="13">
        <v>0.8</v>
      </c>
      <c r="H22" s="13">
        <v>1</v>
      </c>
      <c r="I22" s="13">
        <v>1</v>
      </c>
      <c r="J22" s="13">
        <v>1</v>
      </c>
      <c r="K22" s="32">
        <f t="shared" si="4"/>
        <v>30.400000000000002</v>
      </c>
      <c r="L22" s="32">
        <f t="shared" si="5"/>
        <v>31</v>
      </c>
      <c r="M22" s="32">
        <f t="shared" si="6"/>
        <v>33</v>
      </c>
      <c r="N22" s="32">
        <f t="shared" si="7"/>
        <v>32</v>
      </c>
    </row>
    <row r="23" spans="2:14" ht="18.75" customHeight="1">
      <c r="B23" s="12" t="s">
        <v>62</v>
      </c>
      <c r="C23" s="13">
        <v>4.7</v>
      </c>
      <c r="D23" s="13">
        <v>5</v>
      </c>
      <c r="E23" s="13">
        <v>5</v>
      </c>
      <c r="F23" s="13">
        <v>5</v>
      </c>
      <c r="G23" s="13">
        <v>0</v>
      </c>
      <c r="H23" s="13">
        <v>1</v>
      </c>
      <c r="I23" s="13">
        <v>0</v>
      </c>
      <c r="J23" s="13">
        <v>0</v>
      </c>
      <c r="K23" s="32">
        <f t="shared" si="4"/>
        <v>4.7</v>
      </c>
      <c r="L23" s="32">
        <f t="shared" si="5"/>
        <v>6</v>
      </c>
      <c r="M23" s="32">
        <f t="shared" si="6"/>
        <v>5</v>
      </c>
      <c r="N23" s="32">
        <f t="shared" si="7"/>
        <v>5</v>
      </c>
    </row>
    <row r="24" spans="2:14" ht="18.75" customHeight="1">
      <c r="B24" s="12" t="s">
        <v>63</v>
      </c>
      <c r="C24" s="13">
        <v>8.8</v>
      </c>
      <c r="D24" s="13">
        <v>9</v>
      </c>
      <c r="E24" s="13">
        <v>9</v>
      </c>
      <c r="F24" s="13">
        <v>9</v>
      </c>
      <c r="G24" s="13">
        <v>10.2</v>
      </c>
      <c r="H24" s="13">
        <v>10</v>
      </c>
      <c r="I24" s="13">
        <v>10</v>
      </c>
      <c r="J24" s="13">
        <v>10</v>
      </c>
      <c r="K24" s="32">
        <f t="shared" si="4"/>
        <v>19</v>
      </c>
      <c r="L24" s="32">
        <f t="shared" si="5"/>
        <v>19</v>
      </c>
      <c r="M24" s="32">
        <f t="shared" si="6"/>
        <v>19</v>
      </c>
      <c r="N24" s="32">
        <f t="shared" si="7"/>
        <v>19</v>
      </c>
    </row>
    <row r="25" spans="2:14" ht="18.75" customHeight="1">
      <c r="B25" s="12" t="s">
        <v>64</v>
      </c>
      <c r="C25" s="13">
        <v>10.5</v>
      </c>
      <c r="D25" s="13">
        <v>12</v>
      </c>
      <c r="E25" s="13">
        <v>12</v>
      </c>
      <c r="F25" s="13">
        <v>12</v>
      </c>
      <c r="G25" s="13">
        <v>0</v>
      </c>
      <c r="H25" s="13">
        <v>0</v>
      </c>
      <c r="I25" s="13">
        <v>0</v>
      </c>
      <c r="J25" s="13">
        <v>0</v>
      </c>
      <c r="K25" s="32">
        <f t="shared" si="4"/>
        <v>10.5</v>
      </c>
      <c r="L25" s="32">
        <f t="shared" si="5"/>
        <v>12</v>
      </c>
      <c r="M25" s="32">
        <f t="shared" si="6"/>
        <v>12</v>
      </c>
      <c r="N25" s="32">
        <f t="shared" si="7"/>
        <v>12</v>
      </c>
    </row>
    <row r="26" spans="2:14" ht="18.75" customHeight="1">
      <c r="B26" s="12" t="s">
        <v>65</v>
      </c>
      <c r="C26" s="13">
        <v>126.2</v>
      </c>
      <c r="D26" s="13">
        <v>126</v>
      </c>
      <c r="E26" s="13">
        <v>126</v>
      </c>
      <c r="F26" s="13">
        <v>127</v>
      </c>
      <c r="G26" s="13">
        <v>5.6</v>
      </c>
      <c r="H26" s="13">
        <v>6</v>
      </c>
      <c r="I26" s="13">
        <v>6</v>
      </c>
      <c r="J26" s="13">
        <v>6</v>
      </c>
      <c r="K26" s="32">
        <f t="shared" si="4"/>
        <v>131.8</v>
      </c>
      <c r="L26" s="32">
        <f t="shared" si="5"/>
        <v>132</v>
      </c>
      <c r="M26" s="32">
        <f t="shared" si="6"/>
        <v>132</v>
      </c>
      <c r="N26" s="32">
        <f t="shared" si="7"/>
        <v>133</v>
      </c>
    </row>
    <row r="27" spans="2:14" ht="18.75" customHeight="1">
      <c r="B27" s="12" t="s">
        <v>66</v>
      </c>
      <c r="C27" s="13">
        <v>0</v>
      </c>
      <c r="D27" s="13">
        <v>0</v>
      </c>
      <c r="E27" s="13">
        <v>0</v>
      </c>
      <c r="F27" s="13">
        <v>0</v>
      </c>
      <c r="G27" s="13">
        <v>0.8</v>
      </c>
      <c r="H27" s="13">
        <v>1</v>
      </c>
      <c r="I27" s="13">
        <v>1</v>
      </c>
      <c r="J27" s="13">
        <v>1</v>
      </c>
      <c r="K27" s="32">
        <f t="shared" si="4"/>
        <v>0.8</v>
      </c>
      <c r="L27" s="32">
        <f t="shared" si="5"/>
        <v>1</v>
      </c>
      <c r="M27" s="32">
        <f t="shared" si="6"/>
        <v>1</v>
      </c>
      <c r="N27" s="32">
        <f t="shared" si="7"/>
        <v>1</v>
      </c>
    </row>
    <row r="28" spans="2:14" ht="18.75" customHeight="1">
      <c r="B28" s="12" t="s">
        <v>67</v>
      </c>
      <c r="C28" s="13">
        <v>105.5</v>
      </c>
      <c r="D28" s="13">
        <v>106</v>
      </c>
      <c r="E28" s="13">
        <v>106</v>
      </c>
      <c r="F28" s="13">
        <v>106</v>
      </c>
      <c r="G28" s="13">
        <v>0</v>
      </c>
      <c r="H28" s="13">
        <v>0</v>
      </c>
      <c r="I28" s="13">
        <v>0</v>
      </c>
      <c r="J28" s="13">
        <v>0</v>
      </c>
      <c r="K28" s="32">
        <f t="shared" si="4"/>
        <v>105.5</v>
      </c>
      <c r="L28" s="32">
        <f t="shared" si="5"/>
        <v>106</v>
      </c>
      <c r="M28" s="32">
        <f t="shared" si="6"/>
        <v>106</v>
      </c>
      <c r="N28" s="32">
        <f t="shared" si="7"/>
        <v>106</v>
      </c>
    </row>
    <row r="29" spans="2:14" ht="18.75" customHeight="1">
      <c r="B29" s="15" t="s">
        <v>0</v>
      </c>
      <c r="C29" s="32">
        <v>7975.900000000001</v>
      </c>
      <c r="D29" s="32">
        <v>8069</v>
      </c>
      <c r="E29" s="32">
        <v>8139</v>
      </c>
      <c r="F29" s="32">
        <v>8206</v>
      </c>
      <c r="G29" s="32">
        <v>210.6</v>
      </c>
      <c r="H29" s="32">
        <v>213.3</v>
      </c>
      <c r="I29" s="32">
        <v>214</v>
      </c>
      <c r="J29" s="32">
        <v>214</v>
      </c>
      <c r="K29" s="32">
        <f>SUM(K17:K28)</f>
        <v>8186.5</v>
      </c>
      <c r="L29" s="32">
        <f aca="true" t="shared" si="8" ref="L29:M29">SUM(L17:L28)</f>
        <v>8282.3</v>
      </c>
      <c r="M29" s="32">
        <f t="shared" si="8"/>
        <v>8353</v>
      </c>
      <c r="N29" s="32">
        <f aca="true" t="shared" si="9" ref="N29">SUM(N17:N28)</f>
        <v>8422</v>
      </c>
    </row>
    <row r="30" ht="18.75" customHeight="1"/>
    <row r="31" ht="18.75" customHeight="1">
      <c r="B31" s="8" t="s">
        <v>54</v>
      </c>
    </row>
    <row r="32" spans="2:18" ht="18.75" customHeight="1">
      <c r="B32" s="10" t="s">
        <v>14</v>
      </c>
      <c r="C32" s="11" t="s">
        <v>2</v>
      </c>
      <c r="D32" s="11" t="s">
        <v>3</v>
      </c>
      <c r="E32" s="11" t="s">
        <v>4</v>
      </c>
      <c r="F32" s="11" t="s">
        <v>5</v>
      </c>
      <c r="G32" s="11" t="s">
        <v>6</v>
      </c>
      <c r="H32" s="11" t="s">
        <v>7</v>
      </c>
      <c r="I32" s="11" t="s">
        <v>8</v>
      </c>
      <c r="J32" s="11" t="s">
        <v>9</v>
      </c>
      <c r="K32" s="11" t="s">
        <v>10</v>
      </c>
      <c r="L32" s="11" t="s">
        <v>11</v>
      </c>
      <c r="M32" s="11" t="s">
        <v>12</v>
      </c>
      <c r="N32" s="11" t="s">
        <v>13</v>
      </c>
      <c r="O32" s="11" t="s">
        <v>27</v>
      </c>
      <c r="P32" s="11" t="s">
        <v>28</v>
      </c>
      <c r="Q32" s="11" t="s">
        <v>52</v>
      </c>
      <c r="R32" s="11" t="s">
        <v>79</v>
      </c>
    </row>
    <row r="33" spans="2:18" ht="18.75" customHeight="1">
      <c r="B33" s="12" t="s">
        <v>15</v>
      </c>
      <c r="C33" s="14">
        <v>10420</v>
      </c>
      <c r="D33" s="14">
        <v>11409</v>
      </c>
      <c r="E33" s="14">
        <v>10417</v>
      </c>
      <c r="F33" s="14">
        <v>10209</v>
      </c>
      <c r="G33" s="14">
        <v>10864</v>
      </c>
      <c r="H33" s="13">
        <v>10635</v>
      </c>
      <c r="I33" s="13">
        <v>11431</v>
      </c>
      <c r="J33" s="13">
        <v>10346</v>
      </c>
      <c r="K33" s="13">
        <v>10461</v>
      </c>
      <c r="L33" s="13">
        <v>9876</v>
      </c>
      <c r="M33" s="13">
        <v>10812</v>
      </c>
      <c r="N33" s="13">
        <v>10312</v>
      </c>
      <c r="O33" s="13">
        <v>11068</v>
      </c>
      <c r="P33" s="13">
        <v>10401</v>
      </c>
      <c r="Q33" s="13">
        <v>10987</v>
      </c>
      <c r="R33" s="13">
        <v>10674</v>
      </c>
    </row>
    <row r="34" spans="2:18" ht="18.75" customHeight="1">
      <c r="B34" s="12" t="s">
        <v>23</v>
      </c>
      <c r="C34" s="14">
        <v>17131</v>
      </c>
      <c r="D34" s="14">
        <v>25655</v>
      </c>
      <c r="E34" s="14">
        <v>16108</v>
      </c>
      <c r="F34" s="14">
        <v>15816</v>
      </c>
      <c r="G34" s="14">
        <v>14734</v>
      </c>
      <c r="H34" s="13">
        <v>14367</v>
      </c>
      <c r="I34" s="13">
        <v>14567</v>
      </c>
      <c r="J34" s="13">
        <v>14328</v>
      </c>
      <c r="K34" s="13">
        <v>14146</v>
      </c>
      <c r="L34" s="13">
        <v>13282</v>
      </c>
      <c r="M34" s="13">
        <v>12163</v>
      </c>
      <c r="N34" s="13">
        <v>11845</v>
      </c>
      <c r="O34" s="13">
        <v>11947</v>
      </c>
      <c r="P34" s="13">
        <v>11534</v>
      </c>
      <c r="Q34" s="13">
        <v>10581</v>
      </c>
      <c r="R34" s="13">
        <v>10520</v>
      </c>
    </row>
    <row r="35" spans="2:18" ht="18.75" customHeight="1">
      <c r="B35" s="12" t="s">
        <v>19</v>
      </c>
      <c r="C35" s="14">
        <v>8913</v>
      </c>
      <c r="D35" s="14"/>
      <c r="E35" s="14">
        <v>9729</v>
      </c>
      <c r="F35" s="14">
        <v>9934</v>
      </c>
      <c r="G35" s="14">
        <v>10033</v>
      </c>
      <c r="H35" s="13">
        <v>9604</v>
      </c>
      <c r="I35" s="13">
        <v>9698</v>
      </c>
      <c r="J35" s="13">
        <v>8558</v>
      </c>
      <c r="K35" s="13">
        <v>8329</v>
      </c>
      <c r="L35" s="13">
        <v>12</v>
      </c>
      <c r="M35" s="13">
        <v>8217</v>
      </c>
      <c r="N35" s="13">
        <v>8681</v>
      </c>
      <c r="O35" s="13">
        <v>8078</v>
      </c>
      <c r="P35" s="13">
        <v>8787</v>
      </c>
      <c r="Q35" s="13">
        <v>9911</v>
      </c>
      <c r="R35" s="13">
        <v>9503</v>
      </c>
    </row>
    <row r="36" spans="2:18" ht="18.75" customHeight="1">
      <c r="B36" s="15" t="s">
        <v>0</v>
      </c>
      <c r="C36" s="16">
        <f>SUM(C33:C35)</f>
        <v>36464</v>
      </c>
      <c r="D36" s="16">
        <f aca="true" t="shared" si="10" ref="D36:N36">SUM(D33:D35)</f>
        <v>37064</v>
      </c>
      <c r="E36" s="16">
        <f t="shared" si="10"/>
        <v>36254</v>
      </c>
      <c r="F36" s="16">
        <f t="shared" si="10"/>
        <v>35959</v>
      </c>
      <c r="G36" s="16">
        <f t="shared" si="10"/>
        <v>35631</v>
      </c>
      <c r="H36" s="16">
        <f t="shared" si="10"/>
        <v>34606</v>
      </c>
      <c r="I36" s="16">
        <f t="shared" si="10"/>
        <v>35696</v>
      </c>
      <c r="J36" s="16">
        <f t="shared" si="10"/>
        <v>33232</v>
      </c>
      <c r="K36" s="16">
        <f t="shared" si="10"/>
        <v>32936</v>
      </c>
      <c r="L36" s="16">
        <f t="shared" si="10"/>
        <v>23170</v>
      </c>
      <c r="M36" s="16">
        <f t="shared" si="10"/>
        <v>31192</v>
      </c>
      <c r="N36" s="16">
        <f t="shared" si="10"/>
        <v>30838</v>
      </c>
      <c r="O36" s="16">
        <f aca="true" t="shared" si="11" ref="O36">SUM(O33:O35)</f>
        <v>31093</v>
      </c>
      <c r="P36" s="16">
        <v>30722</v>
      </c>
      <c r="Q36" s="16">
        <v>31479</v>
      </c>
      <c r="R36" s="16">
        <v>30697</v>
      </c>
    </row>
    <row r="37" ht="18.75" customHeight="1"/>
    <row r="38" ht="18.75" customHeight="1">
      <c r="B38" s="8" t="s">
        <v>55</v>
      </c>
    </row>
    <row r="39" spans="2:18" ht="18.75" customHeight="1">
      <c r="B39" s="10" t="s">
        <v>14</v>
      </c>
      <c r="C39" s="11" t="s">
        <v>2</v>
      </c>
      <c r="D39" s="11" t="s">
        <v>3</v>
      </c>
      <c r="E39" s="11" t="s">
        <v>4</v>
      </c>
      <c r="F39" s="11" t="s">
        <v>5</v>
      </c>
      <c r="G39" s="11" t="s">
        <v>6</v>
      </c>
      <c r="H39" s="11" t="s">
        <v>7</v>
      </c>
      <c r="I39" s="11" t="s">
        <v>8</v>
      </c>
      <c r="J39" s="11" t="s">
        <v>9</v>
      </c>
      <c r="K39" s="11" t="s">
        <v>10</v>
      </c>
      <c r="L39" s="11" t="s">
        <v>11</v>
      </c>
      <c r="M39" s="11" t="s">
        <v>12</v>
      </c>
      <c r="N39" s="11" t="s">
        <v>13</v>
      </c>
      <c r="O39" s="11" t="s">
        <v>27</v>
      </c>
      <c r="P39" s="11" t="s">
        <v>28</v>
      </c>
      <c r="Q39" s="11" t="s">
        <v>52</v>
      </c>
      <c r="R39" s="11" t="s">
        <v>79</v>
      </c>
    </row>
    <row r="40" spans="2:18" ht="15">
      <c r="B40" s="12" t="s">
        <v>15</v>
      </c>
      <c r="C40" s="14"/>
      <c r="D40" s="14">
        <v>360565</v>
      </c>
      <c r="E40" s="14">
        <v>367331</v>
      </c>
      <c r="F40" s="14">
        <v>374239</v>
      </c>
      <c r="G40" s="14">
        <v>381106</v>
      </c>
      <c r="H40" s="13">
        <v>388021</v>
      </c>
      <c r="I40" s="13">
        <v>395110</v>
      </c>
      <c r="J40" s="13">
        <v>403301</v>
      </c>
      <c r="K40" s="13">
        <v>417052</v>
      </c>
      <c r="L40" s="13">
        <v>423295</v>
      </c>
      <c r="M40" s="13">
        <v>430094</v>
      </c>
      <c r="N40" s="13">
        <v>435791</v>
      </c>
      <c r="O40" s="13">
        <v>441772</v>
      </c>
      <c r="P40" s="13">
        <v>448093</v>
      </c>
      <c r="Q40" s="13">
        <v>454280</v>
      </c>
      <c r="R40" s="13">
        <v>460936</v>
      </c>
    </row>
    <row r="41" spans="2:18" ht="15">
      <c r="B41" s="12" t="s">
        <v>29</v>
      </c>
      <c r="C41" s="14"/>
      <c r="D41" s="14">
        <v>169</v>
      </c>
      <c r="E41" s="14">
        <v>184</v>
      </c>
      <c r="F41" s="14">
        <v>172</v>
      </c>
      <c r="G41" s="14">
        <v>168</v>
      </c>
      <c r="H41" s="13">
        <v>177</v>
      </c>
      <c r="I41" s="13">
        <v>175</v>
      </c>
      <c r="J41" s="13">
        <v>173</v>
      </c>
      <c r="K41" s="13">
        <v>160</v>
      </c>
      <c r="L41" s="13">
        <v>156</v>
      </c>
      <c r="M41" s="13">
        <v>139</v>
      </c>
      <c r="N41" s="13">
        <v>136</v>
      </c>
      <c r="O41" s="13">
        <v>132</v>
      </c>
      <c r="P41" s="13">
        <v>128</v>
      </c>
      <c r="Q41" s="13">
        <v>127</v>
      </c>
      <c r="R41" s="13">
        <v>123</v>
      </c>
    </row>
    <row r="42" spans="2:18" ht="15">
      <c r="B42" s="12" t="s">
        <v>19</v>
      </c>
      <c r="C42" s="16"/>
      <c r="D42" s="16"/>
      <c r="E42" s="16"/>
      <c r="F42" s="16"/>
      <c r="G42" s="16"/>
      <c r="H42" s="14">
        <v>12</v>
      </c>
      <c r="I42" s="14">
        <v>12</v>
      </c>
      <c r="J42" s="14">
        <v>12</v>
      </c>
      <c r="K42" s="14">
        <v>12</v>
      </c>
      <c r="L42" s="14">
        <v>12</v>
      </c>
      <c r="M42" s="14">
        <v>11</v>
      </c>
      <c r="N42" s="13">
        <v>11</v>
      </c>
      <c r="O42" s="13">
        <v>9</v>
      </c>
      <c r="P42" s="13">
        <v>9</v>
      </c>
      <c r="Q42" s="13">
        <v>9</v>
      </c>
      <c r="R42" s="13">
        <v>9</v>
      </c>
    </row>
    <row r="43" spans="2:14" ht="15.75" hidden="1" thickBot="1">
      <c r="B43" s="28" t="s">
        <v>0</v>
      </c>
      <c r="C43" s="29">
        <v>0</v>
      </c>
      <c r="D43" s="30">
        <v>360734</v>
      </c>
      <c r="E43" s="30">
        <v>367515</v>
      </c>
      <c r="F43" s="30">
        <v>374411</v>
      </c>
      <c r="G43" s="30">
        <v>381274</v>
      </c>
      <c r="H43" s="30">
        <v>388210</v>
      </c>
      <c r="I43" s="30">
        <v>395297</v>
      </c>
      <c r="J43" s="30">
        <v>403486</v>
      </c>
      <c r="K43" s="30">
        <v>417224</v>
      </c>
      <c r="L43" s="30">
        <v>423463</v>
      </c>
      <c r="M43" s="9">
        <f>M12-M36</f>
        <v>1352</v>
      </c>
      <c r="N43" s="9">
        <f>N12-N36</f>
        <v>1317</v>
      </c>
    </row>
    <row r="44" spans="2:14" ht="15" hidden="1">
      <c r="B44" s="24" t="s">
        <v>25</v>
      </c>
      <c r="C44" s="25">
        <f aca="true" t="shared" si="12" ref="C44:N44">(SUM(C7:C9)-SUM(C33:C34))/C10</f>
        <v>0.052253181974544205</v>
      </c>
      <c r="D44" s="25">
        <f t="shared" si="12"/>
        <v>0.047614153197831285</v>
      </c>
      <c r="E44" s="25">
        <f t="shared" si="12"/>
        <v>0.07523620262873479</v>
      </c>
      <c r="F44" s="25">
        <f t="shared" si="12"/>
        <v>0.06337724033686029</v>
      </c>
      <c r="G44" s="25">
        <f t="shared" si="12"/>
        <v>0.08480514837325706</v>
      </c>
      <c r="H44" s="25">
        <f t="shared" si="12"/>
        <v>0.08487976281980894</v>
      </c>
      <c r="I44" s="25">
        <f t="shared" si="12"/>
        <v>0.07232827832292596</v>
      </c>
      <c r="J44" s="25">
        <f t="shared" si="12"/>
        <v>0.08326212149359094</v>
      </c>
      <c r="K44" s="25">
        <f t="shared" si="12"/>
        <v>0.04624031007751938</v>
      </c>
      <c r="L44" s="25">
        <f t="shared" si="12"/>
        <v>0.06880051469701234</v>
      </c>
      <c r="M44" s="25">
        <f t="shared" si="12"/>
        <v>0.0555761088502487</v>
      </c>
      <c r="N44" s="25">
        <f t="shared" si="12"/>
        <v>0.0561046263951606</v>
      </c>
    </row>
    <row r="45" spans="2:14" ht="15" hidden="1">
      <c r="B45" s="24" t="s">
        <v>26</v>
      </c>
      <c r="C45" s="25">
        <f aca="true" t="shared" si="13" ref="C45:N45">(C12-C36)/C12</f>
        <v>0.03999157517836927</v>
      </c>
      <c r="D45" s="25">
        <f t="shared" si="13"/>
        <v>0.047614153197831285</v>
      </c>
      <c r="E45" s="25">
        <f t="shared" si="13"/>
        <v>0.05618036030407164</v>
      </c>
      <c r="F45" s="25">
        <f t="shared" si="13"/>
        <v>0.04668610816542948</v>
      </c>
      <c r="G45" s="25">
        <f t="shared" si="13"/>
        <v>0.062416125042759785</v>
      </c>
      <c r="H45" s="25">
        <f t="shared" si="13"/>
        <v>0.06280297901150982</v>
      </c>
      <c r="I45" s="25">
        <f t="shared" si="13"/>
        <v>0.053733796357659784</v>
      </c>
      <c r="J45" s="25">
        <f t="shared" si="13"/>
        <v>0.06317480900966932</v>
      </c>
      <c r="K45" s="25">
        <f t="shared" si="13"/>
        <v>0.03495560959887486</v>
      </c>
      <c r="L45" s="25">
        <f t="shared" si="13"/>
        <v>0.31561069265987296</v>
      </c>
      <c r="M45" s="25">
        <f t="shared" si="13"/>
        <v>0.04154375614552606</v>
      </c>
      <c r="N45" s="25">
        <f t="shared" si="13"/>
        <v>0.04095786036386254</v>
      </c>
    </row>
  </sheetData>
  <mergeCells count="3">
    <mergeCell ref="K15:N15"/>
    <mergeCell ref="G15:J15"/>
    <mergeCell ref="C15:F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metadata xmlns="http://www.objective.com/ecm/document/metadata/27F7A8C78DF04EBC86FB9400C077E1D8" version="1.0.0">
  <systemFields>
    <field name="Objective-Id">
      <value order="0">A1622699</value>
    </field>
    <field name="Objective-Title">
      <value order="0">20201123-AGN-TimeSeriesDataTables 2016-2020</value>
    </field>
    <field name="Objective-Description">
      <value order="0"/>
    </field>
    <field name="Objective-CreationStamp">
      <value order="0">2020-11-24T00:51:09Z</value>
    </field>
    <field name="Objective-IsApproved">
      <value order="0">false</value>
    </field>
    <field name="Objective-IsPublished">
      <value order="0">true</value>
    </field>
    <field name="Objective-DatePublished">
      <value order="0">2020-11-25T06:27:24Z</value>
    </field>
    <field name="Objective-ModificationStamp">
      <value order="0">2020-11-25T06:27:24Z</value>
    </field>
    <field name="Objective-Owner">
      <value order="0">Lim, Peter</value>
    </field>
    <field name="Objective-Path">
      <value order="0">Objective Global Folder:Classified Object:ESCOSA (Essential Services Commission of SA):CROSS-INDUSTRY:PERFORMANCE MONITORING:Cross Industry - Energy Regulatory Performance Reporting:Annual Reports:2019-20:Public Release:ElectraNet and AGN</value>
    </field>
    <field name="Objective-Parent">
      <value order="0">ElectraNet and AGN</value>
    </field>
    <field name="Objective-State">
      <value order="0">Published</value>
    </field>
    <field name="Objective-VersionId">
      <value order="0">vA2159483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ESCOSA17/0091</value>
    </field>
    <field name="Objective-Classification">
      <value order="0"/>
    </field>
    <field name="Objective-Caveats">
      <value order="0"/>
    </field>
  </systemFields>
  <catalogues>
    <catalogue name="Electronic Document - ESCOSA Type Catalogue" type="type" ori="id:cA162">
      <field name="Objective-Jurisdiction">
        <value order="0">Essential Services Commission of SA - ESCOSA</value>
      </field>
      <field name="Objective-Branch/Section">
        <value order="0">Essential Services Commission of SA (ESCOSA)</value>
      </field>
      <field name="Objective-Document Type">
        <value order="0">Publication</value>
      </field>
      <field name="Objective-Classification ICS">
        <value order="0">Official</value>
      </field>
      <field name="Objective-Caveat (ICS)">
        <value order="0"/>
      </field>
      <field name="Objective-Exclusive for (ICS)">
        <value order="0"/>
      </field>
      <field name="Objective-Information Management Marker (ICS)">
        <value order="0"/>
      </field>
      <field name="Objective-Connect Creator">
        <value order="0"/>
      </field>
      <field name="Objective-Confidentiality">
        <value order="0">Public</value>
      </field>
      <field name="Objective-Confidentiality Clause">
        <value order="0"/>
      </field>
      <field name="Objective-Integrity">
        <value order="0">I2</value>
      </field>
      <field name="Objective-Availability">
        <value order="0">A2</value>
      </field>
      <field name="Objective-Caveat (CIA)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450B2BA4E4E844BCD057BF86E2BAD5" ma:contentTypeVersion="13" ma:contentTypeDescription="Create a new document." ma:contentTypeScope="" ma:versionID="8645d404a1de53d4731a6bdde85401ef">
  <xsd:schema xmlns:xsd="http://www.w3.org/2001/XMLSchema" xmlns:xs="http://www.w3.org/2001/XMLSchema" xmlns:p="http://schemas.microsoft.com/office/2006/metadata/properties" xmlns:ns3="eaf89256-69a2-45f0-b769-e05deec5a5e4" xmlns:ns4="2e50af8f-1f00-4cdd-a0b0-ef4d5a5b3db9" targetNamespace="http://schemas.microsoft.com/office/2006/metadata/properties" ma:root="true" ma:fieldsID="0a738ce55ce7a5af39bff9089fa6c864" ns3:_="" ns4:_="">
    <xsd:import namespace="eaf89256-69a2-45f0-b769-e05deec5a5e4"/>
    <xsd:import namespace="2e50af8f-1f00-4cdd-a0b0-ef4d5a5b3d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89256-69a2-45f0-b769-e05deec5a5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0af8f-1f00-4cdd-a0b0-ef4d5a5b3d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27F7A8C78DF04EBC86FB9400C077E1D8"/>
  </ds:schemaRefs>
</ds:datastoreItem>
</file>

<file path=customXml/itemProps2.xml><?xml version="1.0" encoding="utf-8"?>
<ds:datastoreItem xmlns:ds="http://schemas.openxmlformats.org/officeDocument/2006/customXml" ds:itemID="{86A9E202-BFCC-469E-AEE3-A5CDA01DF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89256-69a2-45f0-b769-e05deec5a5e4"/>
    <ds:schemaRef ds:uri="2e50af8f-1f00-4cdd-a0b0-ef4d5a5b3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470C0F-B359-4780-8B1D-361251253B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D165DC-7C5F-43CB-B866-ABCD603CE4D5}">
  <ds:schemaRefs>
    <ds:schemaRef ds:uri="2e50af8f-1f00-4cdd-a0b0-ef4d5a5b3db9"/>
    <ds:schemaRef ds:uri="http://purl.org/dc/terms/"/>
    <ds:schemaRef ds:uri="http://schemas.openxmlformats.org/package/2006/metadata/core-properties"/>
    <ds:schemaRef ds:uri="http://purl.org/dc/dcmitype/"/>
    <ds:schemaRef ds:uri="eaf89256-69a2-45f0-b769-e05deec5a5e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 and Finance, South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McPherson</dc:creator>
  <cp:keywords/>
  <dc:description/>
  <cp:lastModifiedBy>Debbie Talbot</cp:lastModifiedBy>
  <dcterms:created xsi:type="dcterms:W3CDTF">2011-09-06T00:09:28Z</dcterms:created>
  <dcterms:modified xsi:type="dcterms:W3CDTF">2020-12-08T04:44:47Z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A1622699</vt:lpwstr>
  </property>
  <property fmtid="{D5CDD505-2E9C-101B-9397-08002B2CF9AE}" pid="4" name="Objective-Title">
    <vt:lpwstr>20201123-AGN-TimeSeriesDataTables 2016-2020</vt:lpwstr>
  </property>
  <property fmtid="{D5CDD505-2E9C-101B-9397-08002B2CF9AE}" pid="5" name="Objective-Description">
    <vt:lpwstr/>
  </property>
  <property fmtid="{D5CDD505-2E9C-101B-9397-08002B2CF9AE}" pid="6" name="Objective-CreationStamp">
    <vt:filetime>2020-11-24T00:51:16Z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2020-11-25T06:27:24Z</vt:filetime>
  </property>
  <property fmtid="{D5CDD505-2E9C-101B-9397-08002B2CF9AE}" pid="10" name="Objective-ModificationStamp">
    <vt:filetime>2020-11-25T06:27:24Z</vt:filetime>
  </property>
  <property fmtid="{D5CDD505-2E9C-101B-9397-08002B2CF9AE}" pid="11" name="Objective-Owner">
    <vt:lpwstr>Lim, Peter</vt:lpwstr>
  </property>
  <property fmtid="{D5CDD505-2E9C-101B-9397-08002B2CF9AE}" pid="12" name="Objective-Path">
    <vt:lpwstr>ESCOSA (Essential Services Commission of SA):CROSS-INDUSTRY:PERFORMANCE MONITORING:Cross Industry - Energy Regulatory Performance Reporting:Annual Reports:2019-20:Public Release:ElectraNet and AGN:</vt:lpwstr>
  </property>
  <property fmtid="{D5CDD505-2E9C-101B-9397-08002B2CF9AE}" pid="13" name="Objective-Parent">
    <vt:lpwstr>ElectraNet and AGN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vA2159483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ESCOSA17/0091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Jurisdiction">
    <vt:lpwstr>Essential Services Commission of SA - ESCOSA</vt:lpwstr>
  </property>
  <property fmtid="{D5CDD505-2E9C-101B-9397-08002B2CF9AE}" pid="23" name="Objective-Branch/Section">
    <vt:lpwstr>Essential Services Commission of SA (ESCOSA)</vt:lpwstr>
  </property>
  <property fmtid="{D5CDD505-2E9C-101B-9397-08002B2CF9AE}" pid="24" name="Objective-Document Type">
    <vt:lpwstr>Publication</vt:lpwstr>
  </property>
  <property fmtid="{D5CDD505-2E9C-101B-9397-08002B2CF9AE}" pid="25" name="Objective-Confidentiality">
    <vt:lpwstr>Public</vt:lpwstr>
  </property>
  <property fmtid="{D5CDD505-2E9C-101B-9397-08002B2CF9AE}" pid="26" name="Objective-Confidentiality Clause">
    <vt:lpwstr/>
  </property>
  <property fmtid="{D5CDD505-2E9C-101B-9397-08002B2CF9AE}" pid="27" name="Objective-Integrity">
    <vt:lpwstr>I2</vt:lpwstr>
  </property>
  <property fmtid="{D5CDD505-2E9C-101B-9397-08002B2CF9AE}" pid="28" name="Objective-Availability">
    <vt:lpwstr>A2</vt:lpwstr>
  </property>
  <property fmtid="{D5CDD505-2E9C-101B-9397-08002B2CF9AE}" pid="29" name="Objective-Caveat (CIA)">
    <vt:lpwstr/>
  </property>
  <property fmtid="{D5CDD505-2E9C-101B-9397-08002B2CF9AE}" pid="30" name="Objective-Comment">
    <vt:lpwstr/>
  </property>
  <property fmtid="{D5CDD505-2E9C-101B-9397-08002B2CF9AE}" pid="31" name="Objective-Jurisdiction [system]">
    <vt:lpwstr>Essential Services Commission of SA - ESCOSA</vt:lpwstr>
  </property>
  <property fmtid="{D5CDD505-2E9C-101B-9397-08002B2CF9AE}" pid="32" name="Objective-Branch/Section [system]">
    <vt:lpwstr>Essential Services Commission of SA (ESCOSA)</vt:lpwstr>
  </property>
  <property fmtid="{D5CDD505-2E9C-101B-9397-08002B2CF9AE}" pid="33" name="Objective-Document Type [system]">
    <vt:lpwstr>Publication</vt:lpwstr>
  </property>
  <property fmtid="{D5CDD505-2E9C-101B-9397-08002B2CF9AE}" pid="34" name="Objective-Confidentiality [system]">
    <vt:lpwstr>Public</vt:lpwstr>
  </property>
  <property fmtid="{D5CDD505-2E9C-101B-9397-08002B2CF9AE}" pid="35" name="Objective-Confidentiality Clause [system]">
    <vt:lpwstr/>
  </property>
  <property fmtid="{D5CDD505-2E9C-101B-9397-08002B2CF9AE}" pid="36" name="Objective-Integrity [system]">
    <vt:lpwstr>I2</vt:lpwstr>
  </property>
  <property fmtid="{D5CDD505-2E9C-101B-9397-08002B2CF9AE}" pid="37" name="Objective-Availability [system]">
    <vt:lpwstr>A2</vt:lpwstr>
  </property>
  <property fmtid="{D5CDD505-2E9C-101B-9397-08002B2CF9AE}" pid="38" name="Objective-Caveat (CIA) [system]">
    <vt:lpwstr/>
  </property>
  <property fmtid="{D5CDD505-2E9C-101B-9397-08002B2CF9AE}" pid="39" name="Objective-Connect Creator">
    <vt:lpwstr/>
  </property>
  <property fmtid="{D5CDD505-2E9C-101B-9397-08002B2CF9AE}" pid="40" name="Objective-Connect Creator [system]">
    <vt:lpwstr/>
  </property>
  <property fmtid="{D5CDD505-2E9C-101B-9397-08002B2CF9AE}" pid="41" name="Objective-Classification ICS">
    <vt:lpwstr>Official</vt:lpwstr>
  </property>
  <property fmtid="{D5CDD505-2E9C-101B-9397-08002B2CF9AE}" pid="42" name="Objective-Caveat (ICS)">
    <vt:lpwstr/>
  </property>
  <property fmtid="{D5CDD505-2E9C-101B-9397-08002B2CF9AE}" pid="43" name="Objective-Exclusive for (ICS)">
    <vt:lpwstr/>
  </property>
  <property fmtid="{D5CDD505-2E9C-101B-9397-08002B2CF9AE}" pid="44" name="Objective-Information Management Marker (ICS)">
    <vt:lpwstr/>
  </property>
  <property fmtid="{D5CDD505-2E9C-101B-9397-08002B2CF9AE}" pid="45" name="Objective-Classification ICS [system]">
    <vt:lpwstr>Official</vt:lpwstr>
  </property>
  <property fmtid="{D5CDD505-2E9C-101B-9397-08002B2CF9AE}" pid="46" name="Objective-Caveat (ICS) [system]">
    <vt:lpwstr/>
  </property>
  <property fmtid="{D5CDD505-2E9C-101B-9397-08002B2CF9AE}" pid="47" name="Objective-Exclusive for (ICS) [system]">
    <vt:lpwstr/>
  </property>
  <property fmtid="{D5CDD505-2E9C-101B-9397-08002B2CF9AE}" pid="48" name="Objective-Information Management Marker (ICS) [system]">
    <vt:lpwstr/>
  </property>
  <property fmtid="{D5CDD505-2E9C-101B-9397-08002B2CF9AE}" pid="49" name="ContentTypeId">
    <vt:lpwstr>0x01010024450B2BA4E4E844BCD057BF86E2BAD5</vt:lpwstr>
  </property>
</Properties>
</file>