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056" yWindow="810" windowWidth="24795" windowHeight="11370" tabRatio="704" activeTab="0"/>
  </bookViews>
  <sheets>
    <sheet name="Index" sheetId="1" r:id="rId1"/>
    <sheet name="Customer Numbers" sheetId="3" r:id="rId2"/>
    <sheet name="Customer Service" sheetId="2" r:id="rId3"/>
    <sheet name="Complaints" sheetId="4" r:id="rId4"/>
    <sheet name="Restrictions and Legal Actions " sheetId="5" r:id="rId5"/>
    <sheet name="Financial Assistance" sheetId="6" r:id="rId6"/>
    <sheet name="Water Infrastructure" sheetId="11" r:id="rId7"/>
    <sheet name="Water service standards" sheetId="7" r:id="rId8"/>
    <sheet name="Sewerage infrastructure" sheetId="12" r:id="rId9"/>
    <sheet name="sewerage service standards" sheetId="8" r:id="rId10"/>
    <sheet name="Sales and Assets" sheetId="9" r:id="rId11"/>
    <sheet name="Price Movements" sheetId="14" r:id="rId12"/>
  </sheets>
  <definedNames/>
  <calcPr calcId="162913"/>
</workbook>
</file>

<file path=xl/sharedStrings.xml><?xml version="1.0" encoding="utf-8"?>
<sst xmlns="http://schemas.openxmlformats.org/spreadsheetml/2006/main" count="1391" uniqueCount="282">
  <si>
    <t>Go To Index</t>
  </si>
  <si>
    <t>Customer Numbers - SA Water</t>
  </si>
  <si>
    <t>Drinking Water Customers (as at 30 June)</t>
  </si>
  <si>
    <t xml:space="preserve">Residential </t>
  </si>
  <si>
    <t>Adelaide Metropolitan</t>
  </si>
  <si>
    <t>Regional</t>
  </si>
  <si>
    <t>TOTAL</t>
  </si>
  <si>
    <t>Non-Residential</t>
  </si>
  <si>
    <t>All drinking water customers</t>
  </si>
  <si>
    <t>All sewerage customers</t>
  </si>
  <si>
    <t>All recycled water customers</t>
  </si>
  <si>
    <t>All non-drinking water customers</t>
  </si>
  <si>
    <t>All Trade Waste customers</t>
  </si>
  <si>
    <t>Trade Waste Customers (as at 30 June)</t>
  </si>
  <si>
    <t>Sewerage Customers (as at 30 June)</t>
  </si>
  <si>
    <t>Recycled Water (as at 30 June)</t>
  </si>
  <si>
    <t>Non-drinking water customers (as at 30 June)</t>
  </si>
  <si>
    <t>Metered</t>
  </si>
  <si>
    <t>Non-Metered</t>
  </si>
  <si>
    <t>Note: Non-Metered Trade Waste is an estimated number</t>
  </si>
  <si>
    <t>Telephone Responsiveness</t>
  </si>
  <si>
    <t>Jan - Jun 2013</t>
  </si>
  <si>
    <t>Total Calls</t>
  </si>
  <si>
    <t>All regions</t>
  </si>
  <si>
    <t>Average waiting time before a call is answered</t>
  </si>
  <si>
    <t xml:space="preserve">Total  abandoned telephone calls </t>
  </si>
  <si>
    <t>Percentage of telephone calls abandoned</t>
  </si>
  <si>
    <t>Complaints - SA Water</t>
  </si>
  <si>
    <t>Customer Service - SA Water</t>
  </si>
  <si>
    <t>Total water and sewerage service complaints (including CWMS)</t>
  </si>
  <si>
    <t>Complaints</t>
  </si>
  <si>
    <t>Complaints per 100 customers</t>
  </si>
  <si>
    <t>Numer of Complaints</t>
  </si>
  <si>
    <t>Timeliness of Response to Complaints</t>
  </si>
  <si>
    <t>Number of written complaints received that do not require investigation</t>
  </si>
  <si>
    <t>Timeliness of Response to Drinking Water Complaints</t>
  </si>
  <si>
    <t>Priority One Complaints</t>
  </si>
  <si>
    <t>Number of Complaints Received</t>
  </si>
  <si>
    <r>
      <t xml:space="preserve">Number of Complaints responded to within </t>
    </r>
    <r>
      <rPr>
        <b/>
        <sz val="11"/>
        <color theme="1"/>
        <rFont val="Calibri"/>
        <family val="2"/>
        <scheme val="minor"/>
      </rPr>
      <t>1 hour</t>
    </r>
  </si>
  <si>
    <r>
      <t xml:space="preserve">Percentage of Complaints responded to within </t>
    </r>
    <r>
      <rPr>
        <b/>
        <sz val="11"/>
        <color theme="1"/>
        <rFont val="Calibri"/>
        <family val="2"/>
        <scheme val="minor"/>
      </rPr>
      <t>1 hour</t>
    </r>
  </si>
  <si>
    <t>Priority Two Complaints</t>
  </si>
  <si>
    <r>
      <t xml:space="preserve">Number of Complaints responded to within </t>
    </r>
    <r>
      <rPr>
        <b/>
        <sz val="11"/>
        <color theme="1"/>
        <rFont val="Calibri"/>
        <family val="2"/>
        <scheme val="minor"/>
      </rPr>
      <t>2 hours</t>
    </r>
  </si>
  <si>
    <r>
      <t xml:space="preserve">Percentage of Complaints responded to within </t>
    </r>
    <r>
      <rPr>
        <b/>
        <sz val="11"/>
        <color theme="1"/>
        <rFont val="Calibri"/>
        <family val="2"/>
        <scheme val="minor"/>
      </rPr>
      <t>2 hours</t>
    </r>
  </si>
  <si>
    <r>
      <t xml:space="preserve">Number of Complaints responded to within </t>
    </r>
    <r>
      <rPr>
        <b/>
        <sz val="11"/>
        <color theme="1"/>
        <rFont val="Calibri"/>
        <family val="2"/>
        <scheme val="minor"/>
      </rPr>
      <t>12 hours</t>
    </r>
  </si>
  <si>
    <r>
      <t xml:space="preserve">Percentage of Complaints responded to within </t>
    </r>
    <r>
      <rPr>
        <b/>
        <sz val="11"/>
        <color theme="1"/>
        <rFont val="Calibri"/>
        <family val="2"/>
        <scheme val="minor"/>
      </rPr>
      <t>12 hours</t>
    </r>
  </si>
  <si>
    <t>Restrictions and Legal Actions applied for non-payment - SA Water</t>
  </si>
  <si>
    <t>Restrictions per 100 customers</t>
  </si>
  <si>
    <t xml:space="preserve">Non Residential </t>
  </si>
  <si>
    <t>Financial Hardship Customers</t>
  </si>
  <si>
    <t>Concession customers</t>
  </si>
  <si>
    <t>Tenants</t>
  </si>
  <si>
    <t>Total Residential</t>
  </si>
  <si>
    <t>Total Non-Residential</t>
  </si>
  <si>
    <t>N/A</t>
  </si>
  <si>
    <t>Legal action per 100 customers</t>
  </si>
  <si>
    <t>Financial Assistance - SA Water</t>
  </si>
  <si>
    <t>Numer of flexible payment plans</t>
  </si>
  <si>
    <t>Flexible Payment Plans per 100 customers</t>
  </si>
  <si>
    <t>Residential</t>
  </si>
  <si>
    <t>Water Concession</t>
  </si>
  <si>
    <t>Numer of Customers on Concession</t>
  </si>
  <si>
    <t>Sewerage</t>
  </si>
  <si>
    <t>Concession Customers (as at 30 June)</t>
  </si>
  <si>
    <t>Consessions per 100 customers</t>
  </si>
  <si>
    <t>Concessions per 100 customers</t>
  </si>
  <si>
    <t>Timeliness of attendance at water breaks, bursts &amp; leaks</t>
  </si>
  <si>
    <t>Adelaide Metro</t>
  </si>
  <si>
    <t>Timeliness of water service resoration</t>
  </si>
  <si>
    <t>Cateogry Two events</t>
  </si>
  <si>
    <t>Category One events</t>
  </si>
  <si>
    <t>Cateogry Three events</t>
  </si>
  <si>
    <t>Number of Category three events</t>
  </si>
  <si>
    <t>Total Number of planned interruptions</t>
  </si>
  <si>
    <t>Number of interruptions</t>
  </si>
  <si>
    <t>Total Number of unplanned interruptions</t>
  </si>
  <si>
    <t>Number of customers</t>
  </si>
  <si>
    <t>Duration of an unplanned water suppy interruptions</t>
  </si>
  <si>
    <t>Average Duration (mins)</t>
  </si>
  <si>
    <t>Frequency of an unplanned water suppy interruptions</t>
  </si>
  <si>
    <t>Average Frequency (per 1000 customers)</t>
  </si>
  <si>
    <t>Water main breaks</t>
  </si>
  <si>
    <t>Water main breaks (per 100km of water main)</t>
  </si>
  <si>
    <t>Water Loss</t>
  </si>
  <si>
    <t>Infrastructure leakage index</t>
  </si>
  <si>
    <t>Drinking Water</t>
  </si>
  <si>
    <t>Recycled Water</t>
  </si>
  <si>
    <t xml:space="preserve">Total </t>
  </si>
  <si>
    <t>Total</t>
  </si>
  <si>
    <t>Sewerage Service Restoration</t>
  </si>
  <si>
    <t>No events</t>
  </si>
  <si>
    <t>Partial Loss events</t>
  </si>
  <si>
    <t>Number of Partial Loss events</t>
  </si>
  <si>
    <t>Sewerage Overflow Attendance</t>
  </si>
  <si>
    <t>Inside Building overflow events</t>
  </si>
  <si>
    <t xml:space="preserve">Hardship Customers </t>
  </si>
  <si>
    <t>Sewerage Overflow Clean ups</t>
  </si>
  <si>
    <t>Outside Building (on customer property) overflow clean up events</t>
  </si>
  <si>
    <t>Inside Building overflow clean up events</t>
  </si>
  <si>
    <t>Number of customers entering SA Water's hardship program during the year</t>
  </si>
  <si>
    <t>Number of customers successfully exiting SA Water's hardship program during the year</t>
  </si>
  <si>
    <t xml:space="preserve">Average Sewerage interruption </t>
  </si>
  <si>
    <t>Sewerage mains breaks and chokes</t>
  </si>
  <si>
    <t>Property connection sewer breaks and chokes</t>
  </si>
  <si>
    <t>Amount in $</t>
  </si>
  <si>
    <t>Average amount of bill debt for residential customers participating in a financial hardship program (as at 30 June)</t>
  </si>
  <si>
    <t>Mt Gambier</t>
  </si>
  <si>
    <t>Murray Bridge</t>
  </si>
  <si>
    <t>Port Pirie</t>
  </si>
  <si>
    <t>Whyalla</t>
  </si>
  <si>
    <t>Real lossess (L/service connection/day</t>
  </si>
  <si>
    <t>Water Infrastructure Reliability - SA Water</t>
  </si>
  <si>
    <t>Assets and Sales - SA Water</t>
  </si>
  <si>
    <t>Drinking Water supplied (ML)</t>
  </si>
  <si>
    <t>All drinking water supplied</t>
  </si>
  <si>
    <t>Sewerage collected</t>
  </si>
  <si>
    <t>Non-drinking water supplied (ML)</t>
  </si>
  <si>
    <t>Recycled water supplied (ML)</t>
  </si>
  <si>
    <t>All sewerage collected</t>
  </si>
  <si>
    <t>All non-drinking water supplied</t>
  </si>
  <si>
    <t>All recycled water supplied</t>
  </si>
  <si>
    <t>Urban water stormwater used</t>
  </si>
  <si>
    <t>All urban stormwater used</t>
  </si>
  <si>
    <t>Water supplied other</t>
  </si>
  <si>
    <t>Trade Waste collected</t>
  </si>
  <si>
    <t>All trade waste collected</t>
  </si>
  <si>
    <t>Sales</t>
  </si>
  <si>
    <t>Assets</t>
  </si>
  <si>
    <t xml:space="preserve">Drinking Water </t>
  </si>
  <si>
    <t>Length of Mains (km)</t>
  </si>
  <si>
    <t>Non-drinking Water</t>
  </si>
  <si>
    <t>Urban stormwater</t>
  </si>
  <si>
    <t>Timeliness of connection</t>
  </si>
  <si>
    <t>Standard Water connections</t>
  </si>
  <si>
    <t>Number of Water connections installed</t>
  </si>
  <si>
    <t>Non-standard water connections</t>
  </si>
  <si>
    <t>Standard sewer connections</t>
  </si>
  <si>
    <t>Number of sewer connections installed</t>
  </si>
  <si>
    <t>Non-standard sewer connections</t>
  </si>
  <si>
    <t>Timeliness of Processing Trade Waste Applications</t>
  </si>
  <si>
    <t>Number of trade waste applications</t>
  </si>
  <si>
    <t>Timelines of Response to all complaints (verbal and written) that require investigation</t>
  </si>
  <si>
    <t>Number of registered life support customers</t>
  </si>
  <si>
    <t>Price Movements - SA Water</t>
  </si>
  <si>
    <t>Typical Residential bill based on average water consumption</t>
  </si>
  <si>
    <t>Typical Value ($)</t>
  </si>
  <si>
    <t>Residential bill based on 200kL</t>
  </si>
  <si>
    <t>Annual Average ($)</t>
  </si>
  <si>
    <t>Sewerage Infrastructure Reliability - SA Water</t>
  </si>
  <si>
    <t>Total registered life support customers</t>
  </si>
  <si>
    <r>
      <t xml:space="preserve">Calls answered within </t>
    </r>
    <r>
      <rPr>
        <b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seconds</t>
    </r>
  </si>
  <si>
    <r>
      <t xml:space="preserve">Percentage of Calls answered within </t>
    </r>
    <r>
      <rPr>
        <b/>
        <sz val="11"/>
        <color theme="1"/>
        <rFont val="Calibri"/>
        <family val="2"/>
        <scheme val="minor"/>
      </rPr>
      <t>30 seconds</t>
    </r>
  </si>
  <si>
    <r>
      <t xml:space="preserve">Number of connections installed within </t>
    </r>
    <r>
      <rPr>
        <b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business days</t>
    </r>
  </si>
  <si>
    <r>
      <t xml:space="preserve">Percentage of connections installed within </t>
    </r>
    <r>
      <rPr>
        <b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business days</t>
    </r>
  </si>
  <si>
    <r>
      <t xml:space="preserve">Number of connections installed within </t>
    </r>
    <r>
      <rPr>
        <b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business days</t>
    </r>
  </si>
  <si>
    <r>
      <t xml:space="preserve">Percentage of connections installed within </t>
    </r>
    <r>
      <rPr>
        <b/>
        <sz val="11"/>
        <color theme="1"/>
        <rFont val="Calibri"/>
        <family val="2"/>
        <scheme val="minor"/>
      </rPr>
      <t>35 business days</t>
    </r>
  </si>
  <si>
    <r>
      <t xml:space="preserve">Number of connections installed within </t>
    </r>
    <r>
      <rPr>
        <b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business days</t>
    </r>
  </si>
  <si>
    <r>
      <t xml:space="preserve">Number of applications processed within </t>
    </r>
    <r>
      <rPr>
        <b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business days</t>
    </r>
  </si>
  <si>
    <r>
      <t xml:space="preserve">Percentage of applications processed within </t>
    </r>
    <r>
      <rPr>
        <b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business days</t>
    </r>
  </si>
  <si>
    <t>Timelines of Response to written Complaints that do not require investigation</t>
  </si>
  <si>
    <r>
      <t xml:space="preserve">Percentage of connections installed within </t>
    </r>
    <r>
      <rPr>
        <b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business days</t>
    </r>
  </si>
  <si>
    <r>
      <t xml:space="preserve">Number of connections installed within </t>
    </r>
    <r>
      <rPr>
        <b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business days</t>
    </r>
  </si>
  <si>
    <r>
      <t xml:space="preserve">Percentage of connections installed within </t>
    </r>
    <r>
      <rPr>
        <b/>
        <sz val="11"/>
        <color theme="1"/>
        <rFont val="Calibri"/>
        <family val="2"/>
        <scheme val="minor"/>
      </rPr>
      <t>50 business days</t>
    </r>
  </si>
  <si>
    <r>
      <t xml:space="preserve">Number of written complaints that do not require investigation responded to within </t>
    </r>
    <r>
      <rPr>
        <b/>
        <sz val="11"/>
        <color theme="1"/>
        <rFont val="Calibri"/>
        <family val="2"/>
        <scheme val="minor"/>
      </rPr>
      <t>10 business days</t>
    </r>
  </si>
  <si>
    <r>
      <t xml:space="preserve">Percentage of written complaints that do not require investigation responded to within </t>
    </r>
    <r>
      <rPr>
        <b/>
        <sz val="11"/>
        <color theme="1"/>
        <rFont val="Calibri"/>
        <family val="2"/>
        <scheme val="minor"/>
      </rPr>
      <t>10 business days</t>
    </r>
  </si>
  <si>
    <r>
      <t xml:space="preserve">Number of complaints where an investigation is required responded to within </t>
    </r>
    <r>
      <rPr>
        <b/>
        <sz val="11"/>
        <color theme="1"/>
        <rFont val="Calibri"/>
        <family val="2"/>
        <scheme val="minor"/>
      </rPr>
      <t>20 business days</t>
    </r>
  </si>
  <si>
    <r>
      <t xml:space="preserve">Percentage of complaints where an investigation is required responded to within </t>
    </r>
    <r>
      <rPr>
        <b/>
        <sz val="11"/>
        <color theme="1"/>
        <rFont val="Calibri"/>
        <family val="2"/>
        <scheme val="minor"/>
      </rPr>
      <t>20 business days</t>
    </r>
  </si>
  <si>
    <t xml:space="preserve"> Restriction removals per 100 customers</t>
  </si>
  <si>
    <t>Restriction removals per 100 customers</t>
  </si>
  <si>
    <t>Flexible payment plans (as at 30 June)</t>
  </si>
  <si>
    <t>Number of restrictions</t>
  </si>
  <si>
    <t>Number of restriction removals</t>
  </si>
  <si>
    <t>Number of legal actions</t>
  </si>
  <si>
    <t>Flexible payment plans per 100 customers</t>
  </si>
  <si>
    <t>Numer of customers participating in SA Water's hardship program</t>
  </si>
  <si>
    <t>Number of hardship program participants per 100 customers</t>
  </si>
  <si>
    <t>Owner-Occupiers</t>
  </si>
  <si>
    <t>Note: Concession customer numbers have been provided by the Department of Communities and Social Inclusion</t>
  </si>
  <si>
    <t>Customer Numbers</t>
  </si>
  <si>
    <t>Customer Service</t>
  </si>
  <si>
    <t>Restrictions and Legal Actions</t>
  </si>
  <si>
    <t>Financial Assistance</t>
  </si>
  <si>
    <t>Sewerage Infrastructure Reliability</t>
  </si>
  <si>
    <t>Assets and Sales</t>
  </si>
  <si>
    <t>Price Movements</t>
  </si>
  <si>
    <t>Billing and account complaints (water &amp; sewerage/CWMS)</t>
  </si>
  <si>
    <t>Water service complaints</t>
  </si>
  <si>
    <t>Drinking water flow rate or pressure complaints</t>
  </si>
  <si>
    <t>Drinking water quality complaints</t>
  </si>
  <si>
    <t>Sewerage service complaints (including CWMS)</t>
  </si>
  <si>
    <t>Other complaints</t>
  </si>
  <si>
    <t>Complaints escalated to the Ombudsman</t>
  </si>
  <si>
    <t xml:space="preserve">Number of complaints received that require investigation </t>
  </si>
  <si>
    <t>Legal actions applied for non-payment of a water or sewerage bill</t>
  </si>
  <si>
    <t>Restrictions applied for non payment of a water bill</t>
  </si>
  <si>
    <t>Water restriction removals at the same premises in the same name within 7 days of restrictions applied for non-payment of water bill</t>
  </si>
  <si>
    <t>Water Infrastructure Reliability</t>
  </si>
  <si>
    <t>Water Service Standards</t>
  </si>
  <si>
    <t>Sewerage Service Standards</t>
  </si>
  <si>
    <t>Water Service Standards - SA Water</t>
  </si>
  <si>
    <t>Sewerage Service Standards - SA Water</t>
  </si>
  <si>
    <t>Ccustomers participating in SA Water's hardship program (as at 30 June)</t>
  </si>
  <si>
    <t>Sewerage Concessions</t>
  </si>
  <si>
    <t>Unplanned interruptions</t>
  </si>
  <si>
    <t>Planned interruptions</t>
  </si>
  <si>
    <t>Priority Two events</t>
  </si>
  <si>
    <t>Priority One events</t>
  </si>
  <si>
    <t>Number of  Priorty One events</t>
  </si>
  <si>
    <r>
      <t xml:space="preserve">Percentage of Priority One events attended within </t>
    </r>
    <r>
      <rPr>
        <b/>
        <sz val="11"/>
        <color theme="1"/>
        <rFont val="Calibri"/>
        <family val="2"/>
        <scheme val="minor"/>
      </rPr>
      <t>1 hour</t>
    </r>
  </si>
  <si>
    <r>
      <t xml:space="preserve">Percentage of Priority One events attended within </t>
    </r>
    <r>
      <rPr>
        <b/>
        <sz val="11"/>
        <color theme="1"/>
        <rFont val="Calibri"/>
        <family val="2"/>
        <scheme val="minor"/>
      </rPr>
      <t>2 hours</t>
    </r>
  </si>
  <si>
    <t>Number of Priority Two events</t>
  </si>
  <si>
    <r>
      <t xml:space="preserve">Percentage of Priority Two events attended within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</si>
  <si>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r>
      <t xml:space="preserve">Number of Priority One events
 attended within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</si>
  <si>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r>
      <t xml:space="preserve">Number of Priority One events 
attended within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</t>
    </r>
  </si>
  <si>
    <r>
      <t>Number of Priority Two events 
attended within</t>
    </r>
    <r>
      <rPr>
        <b/>
        <sz val="11"/>
        <color theme="1"/>
        <rFont val="Calibri"/>
        <family val="2"/>
        <scheme val="minor"/>
      </rPr>
      <t xml:space="preserve"> 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</si>
  <si>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r>
      <t xml:space="preserve">Number of Priority 2 events 
attended within </t>
    </r>
    <r>
      <rPr>
        <b/>
        <sz val="11"/>
        <color theme="1"/>
        <rFont val="Calibri"/>
        <family val="2"/>
        <scheme val="minor"/>
      </rPr>
      <t>12 hours</t>
    </r>
  </si>
  <si>
    <r>
      <t xml:space="preserve">Percentage of Priority 2 complaints attended within </t>
    </r>
    <r>
      <rPr>
        <b/>
        <sz val="11"/>
        <color theme="1"/>
        <rFont val="Calibri"/>
        <family val="2"/>
        <scheme val="minor"/>
      </rPr>
      <t>12 hours</t>
    </r>
  </si>
  <si>
    <t>Number of Category One events</t>
  </si>
  <si>
    <r>
      <t xml:space="preserve">Percentage of Category One events restored within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</si>
  <si>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r>
      <t xml:space="preserve">Percentage of Category One events restored within </t>
    </r>
    <r>
      <rPr>
        <b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hrs</t>
    </r>
  </si>
  <si>
    <r>
      <t>Number of Category One Events
 restored within</t>
    </r>
    <r>
      <rPr>
        <b/>
        <sz val="11"/>
        <color theme="1"/>
        <rFont val="Calibri"/>
        <family val="2"/>
        <scheme val="minor"/>
      </rPr>
      <t xml:space="preserve"> 12 hours</t>
    </r>
  </si>
  <si>
    <r>
      <t>Number of Category One events 
restored within</t>
    </r>
    <r>
      <rPr>
        <b/>
        <sz val="11"/>
        <color theme="1"/>
        <rFont val="Calibri"/>
        <family val="2"/>
        <scheme val="minor"/>
      </rPr>
      <t xml:space="preserve"> 5 hours</t>
    </r>
  </si>
  <si>
    <t>Number of Category Two events</t>
  </si>
  <si>
    <r>
      <t xml:space="preserve">Number of Category Two events 
restored within </t>
    </r>
    <r>
      <rPr>
        <b/>
        <sz val="11"/>
        <color theme="1"/>
        <rFont val="Calibri"/>
        <family val="2"/>
        <scheme val="minor"/>
      </rPr>
      <t>5 hours</t>
    </r>
  </si>
  <si>
    <r>
      <t xml:space="preserve">Percentage of Category Two events restored within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</si>
  <si>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r>
      <t xml:space="preserve">Number of Category Two events
 restored within </t>
    </r>
    <r>
      <rPr>
        <b/>
        <sz val="11"/>
        <color theme="1"/>
        <rFont val="Calibri"/>
        <family val="2"/>
        <scheme val="minor"/>
      </rPr>
      <t>18 hours</t>
    </r>
  </si>
  <si>
    <r>
      <t xml:space="preserve">Percentage of Category Two events restored within </t>
    </r>
    <r>
      <rPr>
        <b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</si>
  <si>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r>
      <t>Number of Category Three events restored within</t>
    </r>
    <r>
      <rPr>
        <b/>
        <sz val="11"/>
        <color theme="1"/>
        <rFont val="Calibri"/>
        <family val="2"/>
        <scheme val="minor"/>
      </rPr>
      <t xml:space="preserve"> 12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</si>
  <si>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r>
      <t xml:space="preserve">Percentage of Category Three events restored within </t>
    </r>
    <r>
      <rPr>
        <b/>
        <sz val="11"/>
        <color theme="1"/>
        <rFont val="Calibri"/>
        <family val="2"/>
        <scheme val="minor"/>
      </rPr>
      <t>12 hours</t>
    </r>
  </si>
  <si>
    <r>
      <t xml:space="preserve">Number of Category Three events
 restored within </t>
    </r>
    <r>
      <rPr>
        <b/>
        <sz val="11"/>
        <color theme="1"/>
        <rFont val="Calibri"/>
        <family val="2"/>
        <scheme val="minor"/>
      </rPr>
      <t>18 hours</t>
    </r>
  </si>
  <si>
    <r>
      <t xml:space="preserve">Percentage of Category Three events
 restored within </t>
    </r>
    <r>
      <rPr>
        <b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</si>
  <si>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t>Breaks and Chokes per 1000 properties</t>
  </si>
  <si>
    <t>Number of customers with 3 or more unplanned full loss events</t>
  </si>
  <si>
    <t>Number of Customers with 3 or more uplanned water interruptions</t>
  </si>
  <si>
    <t>Mains breaks and chokes 
(per 100 km of sewer main)</t>
  </si>
  <si>
    <t>Number of  Category One events</t>
  </si>
  <si>
    <r>
      <t>Number of Category One events
 restored within</t>
    </r>
    <r>
      <rPr>
        <b/>
        <sz val="11"/>
        <color theme="1"/>
        <rFont val="Calibri"/>
        <family val="2"/>
        <scheme val="minor"/>
      </rPr>
      <t xml:space="preserve"> 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</si>
  <si>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r>
      <t>Number of Category Two events
 restored within</t>
    </r>
    <r>
      <rPr>
        <b/>
        <sz val="11"/>
        <color theme="1"/>
        <rFont val="Calibri"/>
        <family val="2"/>
        <scheme val="minor"/>
      </rPr>
      <t xml:space="preserve"> 5 hours</t>
    </r>
  </si>
  <si>
    <r>
      <t xml:space="preserve">Percentage of Category Two events
 restored within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</si>
  <si>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t>Number of Category Three events</t>
  </si>
  <si>
    <r>
      <t xml:space="preserve">Percentage of  Category Three events
 restored within </t>
    </r>
    <r>
      <rPr>
        <b/>
        <sz val="11"/>
        <color theme="1"/>
        <rFont val="Calibri"/>
        <family val="2"/>
        <scheme val="minor"/>
      </rPr>
      <t>12 hours</t>
    </r>
  </si>
  <si>
    <r>
      <t xml:space="preserve">Number of Category Three events restored within </t>
    </r>
    <r>
      <rPr>
        <b/>
        <sz val="11"/>
        <color theme="1"/>
        <rFont val="Calibri"/>
        <family val="2"/>
        <scheme val="minor"/>
      </rPr>
      <t>24 hours</t>
    </r>
  </si>
  <si>
    <r>
      <t xml:space="preserve">Percentage of Category Three events
restored within </t>
    </r>
    <r>
      <rPr>
        <b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</si>
  <si>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r>
      <t xml:space="preserve">Percentage of Partial Loss events 
restored within </t>
    </r>
    <r>
      <rPr>
        <b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</si>
  <si>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r>
      <t xml:space="preserve">Number of Partial Loss events 
restored within </t>
    </r>
    <r>
      <rPr>
        <b/>
        <sz val="11"/>
        <color theme="1"/>
        <rFont val="Calibri"/>
        <family val="2"/>
        <scheme val="minor"/>
      </rPr>
      <t>18 hours</t>
    </r>
  </si>
  <si>
    <r>
      <t xml:space="preserve">Number of Partial Loss events
 restored within </t>
    </r>
    <r>
      <rPr>
        <b/>
        <sz val="11"/>
        <color theme="1"/>
        <rFont val="Calibri"/>
        <family val="2"/>
        <scheme val="minor"/>
      </rPr>
      <t>36 hours</t>
    </r>
  </si>
  <si>
    <r>
      <t xml:space="preserve">Percentage of Partial Loss events
 restored within </t>
    </r>
    <r>
      <rPr>
        <b/>
        <sz val="11"/>
        <color theme="1"/>
        <rFont val="Calibri"/>
        <family val="2"/>
        <scheme val="minor"/>
      </rPr>
      <t>36 hours</t>
    </r>
  </si>
  <si>
    <t>Number of Inside Building overflow events</t>
  </si>
  <si>
    <r>
      <t xml:space="preserve">Number of Inside Building overflows attended within </t>
    </r>
    <r>
      <rPr>
        <b/>
        <sz val="11"/>
        <color theme="1"/>
        <rFont val="Calibri"/>
        <family val="2"/>
        <scheme val="minor"/>
      </rPr>
      <t>1 hour</t>
    </r>
  </si>
  <si>
    <r>
      <t xml:space="preserve">Percentage of Inside Building overflows attended within </t>
    </r>
    <r>
      <rPr>
        <b/>
        <sz val="11"/>
        <color theme="1"/>
        <rFont val="Calibri"/>
        <family val="2"/>
        <scheme val="minor"/>
      </rPr>
      <t>1 hour</t>
    </r>
  </si>
  <si>
    <t>Number of Outside Building overflow events</t>
  </si>
  <si>
    <r>
      <t xml:space="preserve">No of Outside Building overflows attended within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</si>
  <si>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r>
      <t xml:space="preserve">Percentage of Outside Building overflows attended within </t>
    </r>
    <r>
      <rPr>
        <b/>
        <sz val="11"/>
        <color theme="1"/>
        <rFont val="Calibri"/>
        <family val="2"/>
        <scheme val="minor"/>
      </rPr>
      <t>2 hours</t>
    </r>
  </si>
  <si>
    <t>Outside Building (on customer property) overflow events</t>
  </si>
  <si>
    <t>Number of external overflow events</t>
  </si>
  <si>
    <r>
      <t xml:space="preserve">Number of External overflows 
attended within </t>
    </r>
    <r>
      <rPr>
        <b/>
        <sz val="11"/>
        <color theme="1"/>
        <rFont val="Calibri"/>
        <family val="2"/>
        <scheme val="minor"/>
      </rPr>
      <t>4 hours</t>
    </r>
  </si>
  <si>
    <r>
      <t xml:space="preserve">Percentage of External overflows attended within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</si>
  <si>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t>Number of Inside Building overflow 
clean up events</t>
  </si>
  <si>
    <r>
      <t xml:space="preserve">Number of Inside Building overflow 
clean ups completed within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</si>
  <si>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r>
      <t xml:space="preserve">Percentage of Inside Building overflow clean ups completed within </t>
    </r>
    <r>
      <rPr>
        <b/>
        <sz val="11"/>
        <color theme="1"/>
        <rFont val="Calibri"/>
        <family val="2"/>
        <scheme val="minor"/>
      </rPr>
      <t>4 hours</t>
    </r>
  </si>
  <si>
    <t>Number of Outside Building overflow clean up events</t>
  </si>
  <si>
    <t>External to the property clean up events (e.g. on footpath or road)</t>
  </si>
  <si>
    <t>External to a customer's property overflow events (e.g. footpath or road)</t>
  </si>
  <si>
    <r>
      <t xml:space="preserve">Number of Outisde Building overflow clean ups completed within </t>
    </r>
    <r>
      <rPr>
        <b/>
        <sz val="11"/>
        <color theme="1"/>
        <rFont val="Calibri"/>
        <family val="2"/>
        <scheme val="minor"/>
      </rPr>
      <t>6 hours</t>
    </r>
  </si>
  <si>
    <r>
      <t xml:space="preserve">Percentage of Outside Building overflow clean ups completed within </t>
    </r>
    <r>
      <rPr>
        <b/>
        <sz val="11"/>
        <color theme="1"/>
        <rFont val="Calibri"/>
        <family val="2"/>
        <scheme val="minor"/>
      </rPr>
      <t>6 hours</t>
    </r>
  </si>
  <si>
    <r>
      <t xml:space="preserve">Number of Outside Building overflow clean ups completed within </t>
    </r>
    <r>
      <rPr>
        <b/>
        <sz val="11"/>
        <color theme="1"/>
        <rFont val="Calibri"/>
        <family val="2"/>
        <scheme val="minor"/>
      </rPr>
      <t>15 hours</t>
    </r>
  </si>
  <si>
    <r>
      <t xml:space="preserve">Percentage of Outside Building overflow clean ups completed within </t>
    </r>
    <r>
      <rPr>
        <b/>
        <sz val="11"/>
        <color theme="1"/>
        <rFont val="Calibri"/>
        <family val="2"/>
        <scheme val="minor"/>
      </rPr>
      <t>15 hours</t>
    </r>
  </si>
  <si>
    <r>
      <t>Number of External overflow clean ups completed within</t>
    </r>
    <r>
      <rPr>
        <b/>
        <sz val="11"/>
        <color theme="1"/>
        <rFont val="Calibri"/>
        <family val="2"/>
        <scheme val="minor"/>
      </rPr>
      <t xml:space="preserve"> 8 hours</t>
    </r>
  </si>
  <si>
    <t>Number of External overflow clean up events</t>
  </si>
  <si>
    <r>
      <t xml:space="preserve">Percentage of External overflow clean ups completed within </t>
    </r>
    <r>
      <rPr>
        <b/>
        <sz val="11"/>
        <color theme="1"/>
        <rFont val="Calibri"/>
        <family val="2"/>
        <scheme val="minor"/>
      </rPr>
      <t>8 hours</t>
    </r>
  </si>
  <si>
    <r>
      <t xml:space="preserve">Number of External overflow clean ups completed within </t>
    </r>
    <r>
      <rPr>
        <b/>
        <sz val="11"/>
        <color theme="1"/>
        <rFont val="Calibri"/>
        <family val="2"/>
        <scheme val="minor"/>
      </rPr>
      <t>15 hours</t>
    </r>
  </si>
  <si>
    <r>
      <t xml:space="preserve">Percentage of External overflow clean ups completed within </t>
    </r>
    <r>
      <rPr>
        <b/>
        <sz val="11"/>
        <color theme="1"/>
        <rFont val="Calibri"/>
        <family val="2"/>
        <scheme val="minor"/>
      </rPr>
      <t>15 hours</t>
    </r>
  </si>
  <si>
    <t>2013-14</t>
  </si>
  <si>
    <t>2012-13</t>
  </si>
  <si>
    <t>Priority Three Complaints</t>
  </si>
  <si>
    <r>
      <t xml:space="preserve">Number of Complaints responded to within </t>
    </r>
    <r>
      <rPr>
        <b/>
        <sz val="11"/>
        <color theme="1"/>
        <rFont val="Calibri"/>
        <family val="2"/>
        <scheme val="minor"/>
      </rPr>
      <t>48 hours or next business day</t>
    </r>
  </si>
  <si>
    <r>
      <t xml:space="preserve">Percentage of Complaints responded to within </t>
    </r>
    <r>
      <rPr>
        <b/>
        <sz val="11"/>
        <color theme="1"/>
        <rFont val="Calibri"/>
        <family val="2"/>
        <scheme val="minor"/>
      </rPr>
      <t>48 hours or next business day</t>
    </r>
  </si>
  <si>
    <t>All regional areas</t>
  </si>
  <si>
    <r>
      <t xml:space="preserve">Number of Category Two events
 restored within </t>
    </r>
    <r>
      <rPr>
        <b/>
        <sz val="11"/>
        <color theme="1"/>
        <rFont val="Calibri"/>
        <family val="2"/>
        <scheme val="minor"/>
      </rPr>
      <t>8 hours</t>
    </r>
  </si>
  <si>
    <r>
      <t xml:space="preserve">Percentage of Category Two events restored within </t>
    </r>
    <r>
      <rPr>
        <b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hours</t>
    </r>
  </si>
  <si>
    <t>2014-15</t>
  </si>
  <si>
    <t>2015-16</t>
  </si>
  <si>
    <t>INDEX : SA Water Time Series Data (1 January 2012 - 30 June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</si>
</sst>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00"/>
    <numFmt numFmtId="165" formatCode="0.000"/>
    <numFmt numFmtId="166" formatCode="&quot;$&quot;#,##0.00"/>
    <numFmt numFmtId="167" formatCode="#,##0.0"/>
    <numFmt numFmtId="168" formatCode="0.0%"/>
    <numFmt numFmtId="169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70B7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70B7"/>
        <bgColor indexed="64"/>
      </patternFill>
    </fill>
    <fill>
      <patternFill patternType="solid">
        <fgColor rgb="FF8ABBDB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medium">
        <color rgb="FF0070B7"/>
      </left>
      <right style="medium">
        <color rgb="FF0070B7"/>
      </right>
      <top/>
      <bottom/>
    </border>
    <border>
      <left style="medium">
        <color rgb="FF0070B7"/>
      </left>
      <right/>
      <top/>
      <bottom/>
    </border>
    <border>
      <left/>
      <right style="medium">
        <color rgb="FF0070B7"/>
      </right>
      <top/>
      <bottom/>
    </border>
    <border>
      <left style="medium">
        <color rgb="FF0070B7"/>
      </left>
      <right style="medium">
        <color rgb="FF0070B7"/>
      </right>
      <top/>
      <bottom style="medium">
        <color rgb="FF0070B7"/>
      </bottom>
    </border>
    <border>
      <left style="medium">
        <color rgb="FF0070B7"/>
      </left>
      <right style="medium">
        <color rgb="FF0070B7"/>
      </right>
      <top style="medium">
        <color rgb="FF0070B7"/>
      </top>
      <bottom style="medium">
        <color rgb="FF0070B7"/>
      </bottom>
    </border>
    <border>
      <left style="medium">
        <color rgb="FF0070B7"/>
      </left>
      <right style="thin">
        <color rgb="FF0070B7"/>
      </right>
      <top/>
      <bottom style="medium">
        <color rgb="FF0070B7"/>
      </bottom>
    </border>
    <border>
      <left style="medium">
        <color rgb="FF0070B7"/>
      </left>
      <right style="thin">
        <color rgb="FF0070B7"/>
      </right>
      <top/>
      <bottom/>
    </border>
    <border>
      <left style="medium">
        <color rgb="FF0070B7"/>
      </left>
      <right style="thin">
        <color rgb="FF0070B7"/>
      </right>
      <top style="medium">
        <color rgb="FF0070B7"/>
      </top>
      <bottom style="medium">
        <color rgb="FF0070B7"/>
      </bottom>
    </border>
    <border>
      <left style="thin">
        <color rgb="FF0070B7"/>
      </left>
      <right style="thin">
        <color rgb="FF0070B7"/>
      </right>
      <top/>
      <bottom/>
    </border>
    <border>
      <left style="thin">
        <color rgb="FF0070B7"/>
      </left>
      <right style="medium">
        <color rgb="FF0070B7"/>
      </right>
      <top/>
      <bottom/>
    </border>
    <border>
      <left/>
      <right/>
      <top/>
      <bottom style="medium">
        <color rgb="FF0070B7"/>
      </bottom>
    </border>
    <border>
      <left style="thin">
        <color rgb="FF0070B7"/>
      </left>
      <right style="medium">
        <color rgb="FF0070B7"/>
      </right>
      <top style="medium">
        <color rgb="FF0070B7"/>
      </top>
      <bottom/>
    </border>
    <border>
      <left style="medium">
        <color rgb="FF0070B7"/>
      </left>
      <right style="thin">
        <color rgb="FF0070B7"/>
      </right>
      <top style="medium">
        <color rgb="FF0070B7"/>
      </top>
      <bottom/>
    </border>
    <border>
      <left style="thin">
        <color rgb="FF0070B7"/>
      </left>
      <right style="thin">
        <color rgb="FF0070B7"/>
      </right>
      <top style="medium">
        <color rgb="FF0070B7"/>
      </top>
      <bottom/>
    </border>
    <border>
      <left style="thin">
        <color rgb="FF0070B7"/>
      </left>
      <right style="medium">
        <color rgb="FF0070B7"/>
      </right>
      <top/>
      <bottom style="medium">
        <color rgb="FF0070B7"/>
      </bottom>
    </border>
    <border>
      <left style="thin">
        <color rgb="FF0070B7"/>
      </left>
      <right style="thin">
        <color rgb="FF0070B7"/>
      </right>
      <top/>
      <bottom style="medium">
        <color rgb="FF0070B7"/>
      </bottom>
    </border>
    <border>
      <left/>
      <right/>
      <top style="medium">
        <color rgb="FF0070B7"/>
      </top>
      <bottom style="medium">
        <color rgb="FF0070B7"/>
      </bottom>
    </border>
    <border>
      <left style="thin">
        <color rgb="FF0070B7"/>
      </left>
      <right style="thin">
        <color rgb="FF0070B7"/>
      </right>
      <top style="medium">
        <color rgb="FF0070B7"/>
      </top>
      <bottom style="medium">
        <color rgb="FF0070B7"/>
      </bottom>
    </border>
    <border>
      <left style="thin">
        <color rgb="FF0070B7"/>
      </left>
      <right style="medium">
        <color rgb="FF0070B7"/>
      </right>
      <top style="medium">
        <color rgb="FF0070B7"/>
      </top>
      <bottom style="medium">
        <color rgb="FF0070B7"/>
      </bottom>
    </border>
    <border>
      <left style="medium">
        <color rgb="FF0070B7"/>
      </left>
      <right style="medium">
        <color rgb="FF0070B7"/>
      </right>
      <top style="medium">
        <color rgb="FF0070B7"/>
      </top>
      <bottom/>
    </border>
    <border>
      <left/>
      <right style="medium">
        <color rgb="FF0070B7"/>
      </right>
      <top/>
      <bottom style="medium">
        <color rgb="FF0070B7"/>
      </bottom>
    </border>
    <border>
      <left/>
      <right/>
      <top style="medium">
        <color rgb="FF0070B7"/>
      </top>
      <bottom/>
    </border>
    <border>
      <left style="medium">
        <color rgb="FF0070B7"/>
      </left>
      <right/>
      <top style="medium">
        <color rgb="FF0070B7"/>
      </top>
      <bottom/>
    </border>
    <border>
      <left/>
      <right style="medium">
        <color rgb="FF0070B7"/>
      </right>
      <top style="medium">
        <color rgb="FF0070B7"/>
      </top>
      <bottom/>
    </border>
    <border>
      <left/>
      <right/>
      <top style="medium">
        <color rgb="FF0070B7"/>
      </top>
      <bottom style="thin">
        <color rgb="FF0070B7"/>
      </bottom>
    </border>
    <border>
      <left/>
      <right style="medium">
        <color rgb="FF0070B7"/>
      </right>
      <top style="medium">
        <color rgb="FF0070B7"/>
      </top>
      <bottom style="thin">
        <color rgb="FF0070B7"/>
      </bottom>
    </border>
    <border>
      <left/>
      <right/>
      <top/>
      <bottom style="thin">
        <color rgb="FF0070B7"/>
      </bottom>
    </border>
    <border>
      <left/>
      <right style="medium">
        <color rgb="FF0070B7"/>
      </right>
      <top/>
      <bottom style="thin">
        <color rgb="FF0070B7"/>
      </bottom>
    </border>
    <border>
      <left style="medium">
        <color rgb="FF0070B7"/>
      </left>
      <right/>
      <top style="thin">
        <color rgb="FF0070B7"/>
      </top>
      <bottom/>
    </border>
    <border>
      <left style="medium">
        <color rgb="FF0070B7"/>
      </left>
      <right/>
      <top style="medium">
        <color rgb="FF0070B7"/>
      </top>
      <bottom style="thin">
        <color rgb="FF0070B7"/>
      </bottom>
    </border>
    <border>
      <left style="medium">
        <color rgb="FF0070B7"/>
      </left>
      <right/>
      <top/>
      <bottom style="thin">
        <color rgb="FF0070B7"/>
      </bottom>
    </border>
    <border>
      <left style="medium">
        <color rgb="FF0070B7"/>
      </left>
      <right/>
      <top style="medium">
        <color rgb="FF0070B7"/>
      </top>
      <bottom style="medium">
        <color rgb="FF0070B7"/>
      </bottom>
    </border>
    <border>
      <left/>
      <right/>
      <top style="thin">
        <color rgb="FF0070B7"/>
      </top>
      <bottom/>
    </border>
    <border>
      <left/>
      <right style="medium">
        <color rgb="FF0070B7"/>
      </right>
      <top style="thin">
        <color rgb="FF0070B7"/>
      </top>
      <bottom/>
    </border>
    <border>
      <left style="medium">
        <color rgb="FF0070B7"/>
      </left>
      <right style="medium">
        <color rgb="FF0070B7"/>
      </right>
      <top style="thin">
        <color rgb="FF0070B7"/>
      </top>
      <bottom/>
    </border>
    <border>
      <left style="medium">
        <color rgb="FF0070B7"/>
      </left>
      <right/>
      <top/>
      <bottom style="medium">
        <color rgb="FF0070B7"/>
      </bottom>
    </border>
    <border>
      <left style="thin">
        <color rgb="FF0070B7"/>
      </left>
      <right/>
      <top style="medium">
        <color rgb="FF0070B7"/>
      </top>
      <bottom/>
    </border>
    <border>
      <left style="thin">
        <color theme="4" tint="-0.24997000396251678"/>
      </left>
      <right style="thin">
        <color theme="4" tint="-0.24997000396251678"/>
      </right>
      <top style="medium">
        <color rgb="FF0070B7"/>
      </top>
      <bottom style="medium">
        <color rgb="FF0070B7"/>
      </bottom>
    </border>
    <border>
      <left style="thin">
        <color rgb="FF0070B7"/>
      </left>
      <right/>
      <top/>
      <bottom style="medium">
        <color rgb="FF0070B7"/>
      </bottom>
    </border>
    <border>
      <left style="thin">
        <color theme="4" tint="-0.24997000396251678"/>
      </left>
      <right style="thin">
        <color theme="4" tint="-0.24997000396251678"/>
      </right>
      <top/>
      <bottom style="medium">
        <color rgb="FF0070B7"/>
      </bottom>
    </border>
    <border>
      <left style="medium">
        <color theme="4" tint="-0.24997000396251678"/>
      </left>
      <right/>
      <top style="medium">
        <color theme="4" tint="-0.24997000396251678"/>
      </top>
      <bottom/>
    </border>
    <border>
      <left/>
      <right/>
      <top style="medium">
        <color theme="4" tint="-0.24997000396251678"/>
      </top>
      <bottom/>
    </border>
    <border>
      <left/>
      <right style="medium">
        <color theme="4" tint="-0.24997000396251678"/>
      </right>
      <top style="medium">
        <color theme="4" tint="-0.24997000396251678"/>
      </top>
      <bottom/>
    </border>
    <border>
      <left style="medium">
        <color theme="4" tint="-0.24997000396251678"/>
      </left>
      <right/>
      <top/>
      <bottom/>
    </border>
    <border>
      <left/>
      <right style="medium">
        <color theme="4" tint="-0.24997000396251678"/>
      </right>
      <top/>
      <bottom/>
    </border>
    <border>
      <left style="medium">
        <color theme="4" tint="-0.24997000396251678"/>
      </left>
      <right style="medium">
        <color rgb="FF0070B7"/>
      </right>
      <top/>
      <bottom style="medium">
        <color rgb="FF0070B7"/>
      </bottom>
    </border>
    <border>
      <left/>
      <right style="medium">
        <color theme="4" tint="-0.24997000396251678"/>
      </right>
      <top/>
      <bottom style="medium">
        <color rgb="FF0070B7"/>
      </bottom>
    </border>
    <border>
      <left style="medium">
        <color theme="4" tint="-0.24997000396251678"/>
      </left>
      <right style="medium">
        <color rgb="FF0070B7"/>
      </right>
      <top/>
      <bottom/>
    </border>
    <border>
      <left style="medium">
        <color theme="4" tint="-0.24997000396251678"/>
      </left>
      <right style="medium">
        <color rgb="FF0070B7"/>
      </right>
      <top style="medium">
        <color rgb="FF0070B7"/>
      </top>
      <bottom style="medium">
        <color rgb="FF0070B7"/>
      </bottom>
    </border>
    <border>
      <left style="medium">
        <color theme="4" tint="-0.24997000396251678"/>
      </left>
      <right style="medium">
        <color rgb="FF0070B7"/>
      </right>
      <top style="medium">
        <color rgb="FF0070B7"/>
      </top>
      <bottom style="medium">
        <color theme="4" tint="-0.24997000396251678"/>
      </bottom>
    </border>
    <border>
      <left style="medium">
        <color rgb="FF0070B7"/>
      </left>
      <right style="thin">
        <color rgb="FF0070B7"/>
      </right>
      <top style="medium">
        <color rgb="FF0070B7"/>
      </top>
      <bottom style="medium">
        <color theme="4" tint="-0.24997000396251678"/>
      </bottom>
    </border>
    <border>
      <left/>
      <right/>
      <top style="medium">
        <color rgb="FF0070B7"/>
      </top>
      <bottom style="medium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medium">
        <color rgb="FF0070B7"/>
      </top>
      <bottom style="medium">
        <color theme="4" tint="-0.24997000396251678"/>
      </bottom>
    </border>
    <border>
      <left/>
      <right/>
      <top/>
      <bottom style="medium">
        <color theme="4" tint="-0.24997000396251678"/>
      </bottom>
    </border>
    <border>
      <left style="thin">
        <color rgb="FF0070B7"/>
      </left>
      <right style="medium">
        <color theme="4" tint="-0.24997000396251678"/>
      </right>
      <top style="medium">
        <color rgb="FF0070B7"/>
      </top>
      <bottom/>
    </border>
    <border>
      <left style="thin">
        <color rgb="FF0070B7"/>
      </left>
      <right style="medium">
        <color theme="4" tint="-0.24997000396251678"/>
      </right>
      <top/>
      <bottom style="medium">
        <color rgb="FF0070B7"/>
      </bottom>
    </border>
    <border>
      <left/>
      <right style="medium">
        <color theme="4" tint="-0.24997000396251678"/>
      </right>
      <top/>
      <bottom style="medium">
        <color theme="4" tint="-0.24997000396251678"/>
      </bottom>
    </border>
    <border>
      <left style="thin">
        <color rgb="FF0070B7"/>
      </left>
      <right/>
      <top style="medium">
        <color rgb="FF0070B7"/>
      </top>
      <bottom style="medium">
        <color rgb="FF0070B7"/>
      </bottom>
    </border>
    <border>
      <left style="thin">
        <color theme="4" tint="-0.24997000396251678"/>
      </left>
      <right style="thin">
        <color rgb="FF0070B7"/>
      </right>
      <top style="medium">
        <color rgb="FF0070B7"/>
      </top>
      <bottom style="medium">
        <color rgb="FF0070B7"/>
      </bottom>
    </border>
    <border>
      <left style="thin">
        <color rgb="FF0070B7"/>
      </left>
      <right style="medium">
        <color theme="4" tint="-0.24997000396251678"/>
      </right>
      <top style="medium">
        <color rgb="FF0070B7"/>
      </top>
      <bottom style="medium">
        <color rgb="FF0070B7"/>
      </bottom>
    </border>
    <border>
      <left style="medium">
        <color theme="4" tint="-0.24997000396251678"/>
      </left>
      <right/>
      <top/>
      <bottom style="thin">
        <color rgb="FF0070B7"/>
      </bottom>
    </border>
    <border>
      <left/>
      <right style="medium">
        <color theme="4" tint="-0.24997000396251678"/>
      </right>
      <top/>
      <bottom style="thin">
        <color rgb="FF0070B7"/>
      </bottom>
    </border>
    <border>
      <left style="medium">
        <color theme="4" tint="-0.24997000396251678"/>
      </left>
      <right/>
      <top style="medium">
        <color rgb="FF0070B7"/>
      </top>
      <bottom style="thin">
        <color rgb="FF0070B7"/>
      </bottom>
    </border>
    <border>
      <left/>
      <right style="medium">
        <color theme="4" tint="-0.24997000396251678"/>
      </right>
      <top style="medium">
        <color rgb="FF0070B7"/>
      </top>
      <bottom style="thin">
        <color rgb="FF0070B7"/>
      </bottom>
    </border>
    <border>
      <left style="medium">
        <color theme="4" tint="-0.24997000396251678"/>
      </left>
      <right/>
      <top style="thin">
        <color rgb="FF0070B7"/>
      </top>
      <bottom/>
    </border>
    <border>
      <left style="thin">
        <color theme="4" tint="-0.24997000396251678"/>
      </left>
      <right style="thin">
        <color rgb="FF0070B7"/>
      </right>
      <top style="medium">
        <color rgb="FF0070B7"/>
      </top>
      <bottom style="medium">
        <color theme="4" tint="-0.24997000396251678"/>
      </bottom>
    </border>
    <border>
      <left style="thin">
        <color rgb="FF0070B7"/>
      </left>
      <right style="medium">
        <color rgb="FF0070B7"/>
      </right>
      <top style="medium">
        <color rgb="FF0070B7"/>
      </top>
      <bottom style="medium">
        <color theme="4" tint="-0.24997000396251678"/>
      </bottom>
    </border>
    <border>
      <left style="thin">
        <color rgb="FF0070B7"/>
      </left>
      <right/>
      <top/>
      <bottom/>
    </border>
    <border>
      <left style="medium">
        <color theme="4" tint="-0.24997000396251678"/>
      </left>
      <right style="medium">
        <color rgb="FF0070B7"/>
      </right>
      <top style="medium">
        <color rgb="FF0070B7"/>
      </top>
      <bottom/>
    </border>
    <border>
      <left style="thin">
        <color rgb="FF0070B7"/>
      </left>
      <right style="medium">
        <color theme="4" tint="-0.24997000396251678"/>
      </right>
      <top/>
      <bottom/>
    </border>
    <border>
      <left style="thin"/>
      <right style="medium">
        <color theme="4" tint="-0.24997000396251678"/>
      </right>
      <top style="medium">
        <color rgb="FF0070B7"/>
      </top>
      <bottom/>
    </border>
    <border>
      <left style="thin"/>
      <right style="medium">
        <color theme="4" tint="-0.24997000396251678"/>
      </right>
      <top/>
      <bottom/>
    </border>
    <border>
      <left style="thin"/>
      <right style="medium">
        <color theme="4" tint="-0.24997000396251678"/>
      </right>
      <top/>
      <bottom style="medium">
        <color rgb="FF0070B7"/>
      </bottom>
    </border>
    <border>
      <left style="thin"/>
      <right/>
      <top style="medium">
        <color rgb="FF0070B7"/>
      </top>
      <bottom/>
    </border>
    <border>
      <left style="thin"/>
      <right/>
      <top/>
      <bottom/>
    </border>
    <border>
      <left style="thin"/>
      <right/>
      <top/>
      <bottom style="medium">
        <color rgb="FF0070B7"/>
      </bottom>
    </border>
    <border>
      <left style="thin">
        <color theme="4" tint="-0.24997000396251678"/>
      </left>
      <right/>
      <top style="medium">
        <color rgb="FF0070B7"/>
      </top>
      <bottom/>
    </border>
    <border>
      <left style="thin">
        <color theme="4" tint="-0.24997000396251678"/>
      </left>
      <right/>
      <top/>
      <bottom/>
    </border>
    <border>
      <left style="medium">
        <color theme="4" tint="-0.24997000396251678"/>
      </left>
      <right/>
      <top style="medium">
        <color rgb="FF0070B7"/>
      </top>
      <bottom/>
    </border>
    <border>
      <left style="thin">
        <color theme="4" tint="-0.24997000396251678"/>
      </left>
      <right style="thin">
        <color rgb="FF0070B7"/>
      </right>
      <top style="medium">
        <color rgb="FF0070B7"/>
      </top>
      <bottom/>
    </border>
    <border>
      <left style="medium">
        <color theme="4" tint="-0.24997000396251678"/>
      </left>
      <right style="medium">
        <color rgb="FF0070B7"/>
      </right>
      <top/>
      <bottom style="medium">
        <color theme="4" tint="-0.24997000396251678"/>
      </bottom>
    </border>
    <border>
      <left style="medium">
        <color rgb="FF0070B7"/>
      </left>
      <right style="thin">
        <color rgb="FF0070B7"/>
      </right>
      <top/>
      <bottom style="medium">
        <color theme="4" tint="-0.24997000396251678"/>
      </bottom>
    </border>
    <border>
      <left style="thin">
        <color rgb="FF0070B7"/>
      </left>
      <right style="thin">
        <color rgb="FF0070B7"/>
      </right>
      <top/>
      <bottom style="medium">
        <color theme="4" tint="-0.24997000396251678"/>
      </bottom>
    </border>
    <border>
      <left style="thin">
        <color rgb="FF0070B7"/>
      </left>
      <right/>
      <top/>
      <bottom style="medium">
        <color theme="4" tint="-0.24997000396251678"/>
      </bottom>
    </border>
    <border>
      <left style="thin">
        <color rgb="FF0070B7"/>
      </left>
      <right style="medium">
        <color rgb="FF0070B7"/>
      </right>
      <top/>
      <bottom style="medium">
        <color theme="4" tint="-0.24997000396251678"/>
      </bottom>
    </border>
    <border>
      <left style="medium">
        <color rgb="FF0070B7"/>
      </left>
      <right style="medium">
        <color theme="4" tint="-0.24997000396251678"/>
      </right>
      <top/>
      <bottom style="medium">
        <color theme="4" tint="-0.24997000396251678"/>
      </bottom>
    </border>
    <border>
      <left/>
      <right style="medium">
        <color theme="4" tint="-0.24997000396251678"/>
      </right>
      <top style="medium">
        <color rgb="FF0070B7"/>
      </top>
      <bottom style="medium">
        <color rgb="FF0070B7"/>
      </bottom>
    </border>
    <border>
      <left style="thin">
        <color theme="4" tint="-0.24997000396251678"/>
      </left>
      <right/>
      <top style="medium">
        <color rgb="FF0070B7"/>
      </top>
      <bottom style="medium">
        <color rgb="FF0070B7"/>
      </bottom>
    </border>
    <border>
      <left style="medium">
        <color theme="4" tint="-0.24997000396251678"/>
      </left>
      <right/>
      <top style="medium">
        <color theme="4" tint="-0.24997000396251678"/>
      </top>
      <bottom style="thin">
        <color rgb="FF0070B7"/>
      </bottom>
    </border>
    <border>
      <left/>
      <right/>
      <top style="medium">
        <color theme="4" tint="-0.24997000396251678"/>
      </top>
      <bottom style="thin">
        <color rgb="FF0070B7"/>
      </bottom>
    </border>
    <border>
      <left/>
      <right style="medium">
        <color theme="4" tint="-0.24997000396251678"/>
      </right>
      <top style="medium">
        <color theme="4" tint="-0.24997000396251678"/>
      </top>
      <bottom style="thin">
        <color rgb="FF0070B7"/>
      </bottom>
    </border>
    <border>
      <left style="medium">
        <color theme="4" tint="-0.24997000396251678"/>
      </left>
      <right style="thin">
        <color rgb="FF0070B7"/>
      </right>
      <top/>
      <bottom style="medium">
        <color rgb="FF0070B7"/>
      </bottom>
    </border>
    <border>
      <left style="medium">
        <color theme="4" tint="-0.24997000396251678"/>
      </left>
      <right style="thin">
        <color rgb="FF0070B7"/>
      </right>
      <top style="medium">
        <color rgb="FF0070B7"/>
      </top>
      <bottom/>
    </border>
    <border>
      <left style="medium">
        <color rgb="FF0070B7"/>
      </left>
      <right style="medium">
        <color theme="4" tint="-0.24997000396251678"/>
      </right>
      <top style="medium">
        <color rgb="FF0070B7"/>
      </top>
      <bottom/>
    </border>
    <border>
      <left style="medium">
        <color theme="4" tint="-0.24997000396251678"/>
      </left>
      <right style="thin">
        <color rgb="FF0070B7"/>
      </right>
      <top/>
      <bottom style="medium">
        <color theme="4" tint="-0.24997000396251678"/>
      </bottom>
    </border>
    <border>
      <left style="thin">
        <color rgb="FF0070B7"/>
      </left>
      <right style="medium">
        <color theme="4" tint="-0.24997000396251678"/>
      </right>
      <top/>
      <bottom style="medium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medium">
        <color rgb="FF0070B7"/>
      </top>
      <bottom/>
    </border>
    <border>
      <left style="thin">
        <color theme="4" tint="-0.24997000396251678"/>
      </left>
      <right style="thin">
        <color theme="4" tint="-0.24997000396251678"/>
      </right>
      <top/>
      <bottom/>
    </border>
    <border>
      <left/>
      <right style="medium">
        <color theme="4" tint="-0.24997000396251678"/>
      </right>
      <top style="medium">
        <color rgb="FF0070B7"/>
      </top>
      <bottom/>
    </border>
    <border>
      <left style="thin">
        <color theme="4" tint="-0.24997000396251678"/>
      </left>
      <right style="thin">
        <color rgb="FF0070B7"/>
      </right>
      <top/>
      <bottom style="medium">
        <color rgb="FF0070B7"/>
      </bottom>
    </border>
    <border>
      <left style="thin">
        <color rgb="FF0070B7"/>
      </left>
      <right style="thin">
        <color theme="4" tint="-0.24997000396251678"/>
      </right>
      <top style="medium">
        <color rgb="FF0070B7"/>
      </top>
      <bottom/>
    </border>
    <border>
      <left style="thin">
        <color rgb="FF0070B7"/>
      </left>
      <right style="thin">
        <color theme="4" tint="-0.24997000396251678"/>
      </right>
      <top/>
      <bottom style="medium">
        <color rgb="FF0070B7"/>
      </bottom>
    </border>
    <border>
      <left style="thin">
        <color rgb="FF0070B7"/>
      </left>
      <right style="thin">
        <color theme="4" tint="-0.24997000396251678"/>
      </right>
      <top/>
      <bottom style="medium">
        <color theme="4" tint="-0.24997000396251678"/>
      </bottom>
    </border>
    <border>
      <left/>
      <right style="thin">
        <color rgb="FF0070B7"/>
      </right>
      <top style="medium">
        <color rgb="FF0070B7"/>
      </top>
      <bottom/>
    </border>
    <border>
      <left/>
      <right style="thin">
        <color rgb="FF0070B7"/>
      </right>
      <top/>
      <bottom style="medium">
        <color rgb="FF0070B7"/>
      </bottom>
    </border>
    <border>
      <left/>
      <right style="medium">
        <color rgb="FF0070B7"/>
      </right>
      <top style="medium">
        <color rgb="FF0070B7"/>
      </top>
      <bottom style="medium">
        <color rgb="FF0070B7"/>
      </bottom>
    </border>
    <border>
      <left style="thin">
        <color rgb="FF0070B7"/>
      </left>
      <right style="thin">
        <color rgb="FF0070B7"/>
      </right>
      <top style="medium">
        <color rgb="FF0070B7"/>
      </top>
      <bottom style="medium">
        <color theme="4" tint="-0.24997000396251678"/>
      </bottom>
    </border>
    <border>
      <left style="thin">
        <color rgb="FF0070B7"/>
      </left>
      <right/>
      <top style="medium">
        <color rgb="FF0070B7"/>
      </top>
      <bottom style="medium">
        <color theme="4" tint="-0.24997000396251678"/>
      </bottom>
    </border>
    <border>
      <left style="thin">
        <color rgb="FF0070B7"/>
      </left>
      <right style="medium">
        <color theme="4" tint="-0.24997000396251678"/>
      </right>
      <top style="medium">
        <color rgb="FF0070B7"/>
      </top>
      <bottom style="medium">
        <color theme="4" tint="-0.24997000396251678"/>
      </bottom>
    </border>
    <border>
      <left style="medium">
        <color rgb="FF0070B7"/>
      </left>
      <right style="medium">
        <color theme="4" tint="-0.24997000396251678"/>
      </right>
      <top style="medium">
        <color rgb="FF0070B7"/>
      </top>
      <bottom style="medium">
        <color rgb="FF0070B7"/>
      </bottom>
    </border>
    <border>
      <left style="medium">
        <color rgb="FF0070B7"/>
      </left>
      <right style="medium">
        <color theme="4" tint="-0.24997000396251678"/>
      </right>
      <top style="medium">
        <color rgb="FF0070B7"/>
      </top>
      <bottom style="medium">
        <color theme="4" tint="-0.24997000396251678"/>
      </bottom>
    </border>
    <border>
      <left style="medium">
        <color theme="4" tint="-0.24997000396251678"/>
      </left>
      <right/>
      <top style="medium">
        <color rgb="FF0070B7"/>
      </top>
      <bottom style="medium">
        <color rgb="FF0070B7"/>
      </bottom>
    </border>
    <border>
      <left style="medium">
        <color theme="4" tint="-0.24997000396251678"/>
      </left>
      <right/>
      <top/>
      <bottom style="medium">
        <color rgb="FF0070B7"/>
      </bottom>
    </border>
    <border>
      <left style="medium">
        <color theme="4" tint="-0.24997000396251678"/>
      </left>
      <right/>
      <top/>
      <bottom style="medium">
        <color theme="4" tint="-0.24997000396251678"/>
      </bottom>
    </border>
    <border>
      <left style="thin"/>
      <right style="thin">
        <color rgb="FF0070B7"/>
      </right>
      <top style="medium">
        <color rgb="FF0070B7"/>
      </top>
      <bottom/>
    </border>
    <border>
      <left style="thin"/>
      <right style="thin">
        <color rgb="FF0070B7"/>
      </right>
      <top/>
      <bottom style="medium">
        <color rgb="FF0070B7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medium">
        <color theme="4" tint="-0.24997000396251678"/>
      </left>
      <right/>
      <top style="medium">
        <color theme="4" tint="-0.24997000396251678"/>
      </top>
      <bottom style="thin">
        <color theme="3" tint="0.39998000860214233"/>
      </bottom>
    </border>
    <border>
      <left/>
      <right/>
      <top style="medium">
        <color theme="4" tint="-0.24997000396251678"/>
      </top>
      <bottom style="thin">
        <color theme="3" tint="0.39998000860214233"/>
      </bottom>
    </border>
    <border>
      <left/>
      <right style="medium">
        <color theme="4" tint="-0.24997000396251678"/>
      </right>
      <top style="medium">
        <color theme="4" tint="-0.24997000396251678"/>
      </top>
      <bottom style="thin">
        <color theme="3" tint="0.39998000860214233"/>
      </bottom>
    </border>
    <border>
      <left style="thin"/>
      <right style="thin">
        <color rgb="FF0070B7"/>
      </right>
      <top/>
      <bottom style="medium">
        <color theme="4" tint="-0.24997000396251678"/>
      </bottom>
    </border>
    <border>
      <left style="medium">
        <color theme="4" tint="-0.24997000396251678"/>
      </left>
      <right style="medium">
        <color rgb="FF0070B7"/>
      </right>
      <top style="medium">
        <color theme="4" tint="-0.24997000396251678"/>
      </top>
      <bottom/>
    </border>
    <border>
      <left/>
      <right style="medium">
        <color theme="4" tint="-0.24997000396251678"/>
      </right>
      <top style="thin">
        <color rgb="FF0070B7"/>
      </top>
      <bottom/>
    </border>
    <border>
      <left style="medium">
        <color rgb="FF0070B7"/>
      </left>
      <right/>
      <top style="medium">
        <color theme="4" tint="-0.2499700039625167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2">
    <xf numFmtId="0" fontId="0" fillId="0" borderId="0" xfId="0"/>
    <xf numFmtId="0" fontId="3" fillId="2" borderId="0" xfId="2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/>
    <xf numFmtId="0" fontId="0" fillId="3" borderId="0" xfId="0" applyFill="1"/>
    <xf numFmtId="0" fontId="0" fillId="4" borderId="0" xfId="0" applyFill="1"/>
    <xf numFmtId="0" fontId="0" fillId="4" borderId="1" xfId="0" applyFill="1" applyBorder="1"/>
    <xf numFmtId="0" fontId="0" fillId="0" borderId="1" xfId="0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0" fontId="0" fillId="0" borderId="4" xfId="0" applyBorder="1"/>
    <xf numFmtId="0" fontId="7" fillId="0" borderId="5" xfId="0" applyFont="1" applyBorder="1"/>
    <xf numFmtId="0" fontId="7" fillId="0" borderId="6" xfId="0" applyFont="1" applyBorder="1"/>
    <xf numFmtId="3" fontId="0" fillId="0" borderId="7" xfId="0" applyNumberFormat="1" applyBorder="1"/>
    <xf numFmtId="3" fontId="7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3" fontId="0" fillId="0" borderId="0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7" xfId="18" applyNumberFormat="1" applyFont="1" applyBorder="1"/>
    <xf numFmtId="3" fontId="0" fillId="0" borderId="15" xfId="0" applyNumberFormat="1" applyBorder="1"/>
    <xf numFmtId="3" fontId="0" fillId="0" borderId="6" xfId="0" applyNumberFormat="1" applyBorder="1"/>
    <xf numFmtId="3" fontId="0" fillId="0" borderId="16" xfId="0" applyNumberFormat="1" applyBorder="1"/>
    <xf numFmtId="3" fontId="7" fillId="0" borderId="17" xfId="0" applyNumberFormat="1" applyFont="1" applyBorder="1"/>
    <xf numFmtId="3" fontId="7" fillId="0" borderId="15" xfId="0" applyNumberFormat="1" applyFont="1" applyBorder="1"/>
    <xf numFmtId="0" fontId="0" fillId="3" borderId="3" xfId="0" applyFill="1" applyBorder="1"/>
    <xf numFmtId="3" fontId="0" fillId="0" borderId="8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17" xfId="0" applyNumberFormat="1" applyBorder="1"/>
    <xf numFmtId="9" fontId="0" fillId="0" borderId="8" xfId="15" applyFont="1" applyBorder="1"/>
    <xf numFmtId="0" fontId="0" fillId="0" borderId="20" xfId="0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" xfId="0" applyFont="1" applyBorder="1"/>
    <xf numFmtId="0" fontId="7" fillId="0" borderId="18" xfId="0" applyFont="1" applyBorder="1"/>
    <xf numFmtId="0" fontId="0" fillId="0" borderId="18" xfId="0" applyBorder="1"/>
    <xf numFmtId="0" fontId="0" fillId="0" borderId="8" xfId="0" applyBorder="1"/>
    <xf numFmtId="3" fontId="0" fillId="0" borderId="7" xfId="0" applyNumberFormat="1" applyFont="1" applyBorder="1"/>
    <xf numFmtId="3" fontId="0" fillId="0" borderId="9" xfId="0" applyNumberFormat="1" applyFont="1" applyBorder="1"/>
    <xf numFmtId="3" fontId="0" fillId="0" borderId="10" xfId="0" applyNumberFormat="1" applyFont="1" applyBorder="1"/>
    <xf numFmtId="164" fontId="0" fillId="0" borderId="13" xfId="0" applyNumberFormat="1" applyBorder="1"/>
    <xf numFmtId="164" fontId="0" fillId="0" borderId="7" xfId="0" applyNumberFormat="1" applyBorder="1"/>
    <xf numFmtId="4" fontId="7" fillId="0" borderId="8" xfId="0" applyNumberFormat="1" applyFont="1" applyBorder="1"/>
    <xf numFmtId="0" fontId="0" fillId="0" borderId="21" xfId="0" applyBorder="1"/>
    <xf numFmtId="0" fontId="0" fillId="0" borderId="16" xfId="0" applyBorder="1"/>
    <xf numFmtId="0" fontId="0" fillId="0" borderId="15" xfId="0" applyBorder="1"/>
    <xf numFmtId="3" fontId="0" fillId="0" borderId="22" xfId="0" applyNumberFormat="1" applyBorder="1"/>
    <xf numFmtId="9" fontId="0" fillId="0" borderId="13" xfId="15" applyFont="1" applyBorder="1"/>
    <xf numFmtId="9" fontId="0" fillId="0" borderId="6" xfId="15" applyFont="1" applyBorder="1"/>
    <xf numFmtId="9" fontId="0" fillId="0" borderId="23" xfId="15" applyFont="1" applyBorder="1"/>
    <xf numFmtId="9" fontId="0" fillId="0" borderId="14" xfId="15" applyFont="1" applyBorder="1"/>
    <xf numFmtId="0" fontId="0" fillId="0" borderId="14" xfId="0" applyBorder="1"/>
    <xf numFmtId="0" fontId="0" fillId="0" borderId="12" xfId="0" applyBorder="1"/>
    <xf numFmtId="2" fontId="0" fillId="0" borderId="13" xfId="0" applyNumberFormat="1" applyFont="1" applyBorder="1"/>
    <xf numFmtId="2" fontId="0" fillId="0" borderId="8" xfId="0" applyNumberFormat="1" applyFont="1" applyBorder="1"/>
    <xf numFmtId="2" fontId="0" fillId="0" borderId="7" xfId="0" applyNumberFormat="1" applyFont="1" applyBorder="1"/>
    <xf numFmtId="0" fontId="0" fillId="0" borderId="0" xfId="0" applyBorder="1"/>
    <xf numFmtId="0" fontId="0" fillId="4" borderId="24" xfId="0" applyFill="1" applyBorder="1"/>
    <xf numFmtId="0" fontId="0" fillId="0" borderId="2" xfId="0" applyBorder="1"/>
    <xf numFmtId="0" fontId="0" fillId="0" borderId="13" xfId="0" applyFont="1" applyBorder="1"/>
    <xf numFmtId="0" fontId="0" fillId="0" borderId="6" xfId="0" applyFont="1" applyBorder="1"/>
    <xf numFmtId="0" fontId="0" fillId="0" borderId="20" xfId="0" applyFont="1" applyBorder="1"/>
    <xf numFmtId="0" fontId="0" fillId="0" borderId="22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0" xfId="0" applyFont="1"/>
    <xf numFmtId="0" fontId="0" fillId="0" borderId="11" xfId="0" applyFont="1" applyBorder="1"/>
    <xf numFmtId="0" fontId="0" fillId="0" borderId="15" xfId="0" applyFont="1" applyBorder="1"/>
    <xf numFmtId="0" fontId="0" fillId="0" borderId="16" xfId="0" applyFont="1" applyBorder="1"/>
    <xf numFmtId="9" fontId="0" fillId="0" borderId="16" xfId="15" applyFont="1" applyBorder="1"/>
    <xf numFmtId="3" fontId="0" fillId="0" borderId="13" xfId="0" applyNumberFormat="1" applyFont="1" applyBorder="1"/>
    <xf numFmtId="3" fontId="0" fillId="0" borderId="22" xfId="0" applyNumberFormat="1" applyFont="1" applyBorder="1"/>
    <xf numFmtId="3" fontId="0" fillId="0" borderId="12" xfId="0" applyNumberFormat="1" applyFont="1" applyBorder="1"/>
    <xf numFmtId="3" fontId="0" fillId="0" borderId="14" xfId="0" applyNumberFormat="1" applyFont="1" applyBorder="1"/>
    <xf numFmtId="3" fontId="0" fillId="0" borderId="6" xfId="0" applyNumberFormat="1" applyFont="1" applyBorder="1"/>
    <xf numFmtId="3" fontId="0" fillId="0" borderId="11" xfId="0" applyNumberFormat="1" applyFont="1" applyBorder="1"/>
    <xf numFmtId="3" fontId="0" fillId="0" borderId="15" xfId="0" applyNumberFormat="1" applyFont="1" applyBorder="1"/>
    <xf numFmtId="3" fontId="0" fillId="0" borderId="16" xfId="0" applyNumberFormat="1" applyFont="1" applyBorder="1"/>
    <xf numFmtId="3" fontId="0" fillId="0" borderId="8" xfId="0" applyNumberFormat="1" applyFill="1" applyBorder="1"/>
    <xf numFmtId="0" fontId="0" fillId="3" borderId="22" xfId="0" applyFill="1" applyBorder="1"/>
    <xf numFmtId="0" fontId="0" fillId="3" borderId="24" xfId="0" applyFill="1" applyBorder="1"/>
    <xf numFmtId="3" fontId="7" fillId="0" borderId="8" xfId="0" applyNumberFormat="1" applyFont="1" applyFill="1" applyBorder="1"/>
    <xf numFmtId="0" fontId="0" fillId="0" borderId="0" xfId="0" applyFont="1" applyBorder="1"/>
    <xf numFmtId="3" fontId="0" fillId="0" borderId="0" xfId="0" applyNumberFormat="1" applyFont="1" applyBorder="1"/>
    <xf numFmtId="9" fontId="0" fillId="0" borderId="0" xfId="15" applyFont="1" applyBorder="1"/>
    <xf numFmtId="166" fontId="0" fillId="0" borderId="7" xfId="0" applyNumberFormat="1" applyBorder="1"/>
    <xf numFmtId="166" fontId="0" fillId="0" borderId="14" xfId="0" applyNumberFormat="1" applyBorder="1"/>
    <xf numFmtId="166" fontId="0" fillId="0" borderId="12" xfId="0" applyNumberFormat="1" applyBorder="1"/>
    <xf numFmtId="166" fontId="0" fillId="0" borderId="7" xfId="18" applyNumberFormat="1" applyFont="1" applyBorder="1"/>
    <xf numFmtId="166" fontId="0" fillId="0" borderId="16" xfId="0" applyNumberFormat="1" applyBorder="1"/>
    <xf numFmtId="166" fontId="0" fillId="0" borderId="15" xfId="0" applyNumberFormat="1" applyBorder="1"/>
    <xf numFmtId="167" fontId="0" fillId="0" borderId="13" xfId="0" applyNumberFormat="1" applyBorder="1"/>
    <xf numFmtId="167" fontId="0" fillId="0" borderId="14" xfId="0" applyNumberFormat="1" applyBorder="1"/>
    <xf numFmtId="167" fontId="0" fillId="0" borderId="12" xfId="0" applyNumberFormat="1" applyBorder="1"/>
    <xf numFmtId="167" fontId="0" fillId="0" borderId="7" xfId="18" applyNumberFormat="1" applyFont="1" applyBorder="1"/>
    <xf numFmtId="167" fontId="0" fillId="0" borderId="9" xfId="0" applyNumberFormat="1" applyBorder="1"/>
    <xf numFmtId="167" fontId="0" fillId="0" borderId="7" xfId="0" applyNumberFormat="1" applyBorder="1"/>
    <xf numFmtId="167" fontId="0" fillId="0" borderId="0" xfId="0" applyNumberFormat="1" applyBorder="1"/>
    <xf numFmtId="167" fontId="0" fillId="0" borderId="15" xfId="0" applyNumberFormat="1" applyBorder="1"/>
    <xf numFmtId="167" fontId="0" fillId="0" borderId="6" xfId="0" applyNumberFormat="1" applyBorder="1"/>
    <xf numFmtId="167" fontId="0" fillId="0" borderId="16" xfId="0" applyNumberFormat="1" applyBorder="1"/>
    <xf numFmtId="167" fontId="7" fillId="0" borderId="8" xfId="0" applyNumberFormat="1" applyFont="1" applyBorder="1"/>
    <xf numFmtId="167" fontId="7" fillId="0" borderId="17" xfId="0" applyNumberFormat="1" applyFont="1" applyBorder="1"/>
    <xf numFmtId="167" fontId="7" fillId="0" borderId="15" xfId="0" applyNumberFormat="1" applyFont="1" applyBorder="1"/>
    <xf numFmtId="0" fontId="0" fillId="0" borderId="0" xfId="0" applyAlignment="1">
      <alignment wrapText="1"/>
    </xf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3" fontId="0" fillId="4" borderId="25" xfId="0" applyNumberFormat="1" applyFill="1" applyBorder="1"/>
    <xf numFmtId="9" fontId="0" fillId="4" borderId="25" xfId="15" applyFont="1" applyFill="1" applyBorder="1"/>
    <xf numFmtId="9" fontId="0" fillId="0" borderId="7" xfId="15" applyFont="1" applyBorder="1"/>
    <xf numFmtId="166" fontId="7" fillId="0" borderId="8" xfId="0" applyNumberFormat="1" applyFont="1" applyBorder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2" borderId="2" xfId="20" applyFont="1" applyFill="1" applyBorder="1" applyAlignment="1">
      <alignment wrapText="1"/>
    </xf>
    <xf numFmtId="0" fontId="0" fillId="4" borderId="31" xfId="0" applyFill="1" applyBorder="1"/>
    <xf numFmtId="0" fontId="0" fillId="3" borderId="0" xfId="0" applyFill="1" applyBorder="1"/>
    <xf numFmtId="166" fontId="0" fillId="0" borderId="9" xfId="0" applyNumberFormat="1" applyBorder="1"/>
    <xf numFmtId="0" fontId="9" fillId="0" borderId="0" xfId="0" applyFont="1" applyFill="1"/>
    <xf numFmtId="0" fontId="10" fillId="0" borderId="0" xfId="0" applyFont="1" applyFill="1"/>
    <xf numFmtId="0" fontId="7" fillId="0" borderId="32" xfId="0" applyFont="1" applyFill="1" applyBorder="1"/>
    <xf numFmtId="0" fontId="7" fillId="3" borderId="2" xfId="0" applyFont="1" applyFill="1" applyBorder="1"/>
    <xf numFmtId="0" fontId="7" fillId="3" borderId="23" xfId="0" applyFont="1" applyFill="1" applyBorder="1"/>
    <xf numFmtId="0" fontId="0" fillId="4" borderId="31" xfId="0" applyFont="1" applyFill="1" applyBorder="1"/>
    <xf numFmtId="0" fontId="7" fillId="3" borderId="0" xfId="0" applyFont="1" applyFill="1"/>
    <xf numFmtId="0" fontId="0" fillId="0" borderId="7" xfId="0" applyFont="1" applyBorder="1"/>
    <xf numFmtId="0" fontId="0" fillId="0" borderId="10" xfId="0" applyFont="1" applyBorder="1"/>
    <xf numFmtId="0" fontId="0" fillId="0" borderId="9" xfId="0" applyFont="1" applyBorder="1"/>
    <xf numFmtId="9" fontId="0" fillId="0" borderId="9" xfId="15" applyFont="1" applyBorder="1"/>
    <xf numFmtId="0" fontId="0" fillId="4" borderId="33" xfId="0" applyFill="1" applyBorder="1"/>
    <xf numFmtId="0" fontId="0" fillId="4" borderId="34" xfId="0" applyFill="1" applyBorder="1"/>
    <xf numFmtId="3" fontId="7" fillId="0" borderId="6" xfId="0" applyNumberFormat="1" applyFont="1" applyBorder="1"/>
    <xf numFmtId="0" fontId="0" fillId="4" borderId="35" xfId="0" applyFill="1" applyBorder="1"/>
    <xf numFmtId="0" fontId="0" fillId="0" borderId="36" xfId="0" applyBorder="1"/>
    <xf numFmtId="9" fontId="0" fillId="0" borderId="18" xfId="15" applyFont="1" applyBorder="1"/>
    <xf numFmtId="168" fontId="0" fillId="0" borderId="18" xfId="15" applyNumberFormat="1" applyFont="1" applyBorder="1"/>
    <xf numFmtId="164" fontId="0" fillId="0" borderId="9" xfId="0" applyNumberFormat="1" applyBorder="1"/>
    <xf numFmtId="3" fontId="7" fillId="0" borderId="18" xfId="0" applyNumberFormat="1" applyFont="1" applyBorder="1"/>
    <xf numFmtId="3" fontId="0" fillId="0" borderId="18" xfId="0" applyNumberFormat="1" applyFill="1" applyBorder="1"/>
    <xf numFmtId="3" fontId="7" fillId="0" borderId="18" xfId="0" applyNumberFormat="1" applyFont="1" applyFill="1" applyBorder="1"/>
    <xf numFmtId="0" fontId="0" fillId="0" borderId="0" xfId="0" applyFill="1" applyBorder="1"/>
    <xf numFmtId="3" fontId="7" fillId="0" borderId="16" xfId="0" applyNumberFormat="1" applyFont="1" applyBorder="1"/>
    <xf numFmtId="3" fontId="7" fillId="0" borderId="19" xfId="0" applyNumberFormat="1" applyFont="1" applyBorder="1"/>
    <xf numFmtId="164" fontId="0" fillId="0" borderId="23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164" fontId="0" fillId="0" borderId="14" xfId="0" applyNumberFormat="1" applyBorder="1"/>
    <xf numFmtId="4" fontId="0" fillId="0" borderId="14" xfId="0" applyNumberFormat="1" applyBorder="1"/>
    <xf numFmtId="4" fontId="0" fillId="0" borderId="13" xfId="0" applyNumberFormat="1" applyBorder="1"/>
    <xf numFmtId="4" fontId="0" fillId="0" borderId="7" xfId="18" applyNumberFormat="1" applyFon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6" xfId="0" applyNumberFormat="1" applyBorder="1"/>
    <xf numFmtId="4" fontId="0" fillId="0" borderId="16" xfId="0" applyNumberFormat="1" applyBorder="1"/>
    <xf numFmtId="167" fontId="7" fillId="0" borderId="6" xfId="0" applyNumberFormat="1" applyFont="1" applyBorder="1"/>
    <xf numFmtId="167" fontId="7" fillId="0" borderId="16" xfId="0" applyNumberFormat="1" applyFont="1" applyBorder="1"/>
    <xf numFmtId="3" fontId="0" fillId="5" borderId="12" xfId="0" applyNumberFormat="1" applyFill="1" applyBorder="1"/>
    <xf numFmtId="3" fontId="0" fillId="5" borderId="15" xfId="0" applyNumberFormat="1" applyFill="1" applyBorder="1"/>
    <xf numFmtId="3" fontId="7" fillId="5" borderId="15" xfId="0" applyNumberFormat="1" applyFont="1" applyFill="1" applyBorder="1"/>
    <xf numFmtId="3" fontId="7" fillId="0" borderId="19" xfId="0" applyNumberFormat="1" applyFont="1" applyFill="1" applyBorder="1"/>
    <xf numFmtId="169" fontId="0" fillId="0" borderId="12" xfId="18" applyNumberFormat="1" applyFont="1" applyBorder="1"/>
    <xf numFmtId="169" fontId="0" fillId="0" borderId="10" xfId="18" applyNumberFormat="1" applyFont="1" applyBorder="1"/>
    <xf numFmtId="169" fontId="7" fillId="0" borderId="19" xfId="18" applyNumberFormat="1" applyFont="1" applyBorder="1"/>
    <xf numFmtId="3" fontId="7" fillId="0" borderId="11" xfId="0" applyNumberFormat="1" applyFont="1" applyBorder="1"/>
    <xf numFmtId="3" fontId="0" fillId="0" borderId="37" xfId="0" applyNumberFormat="1" applyBorder="1"/>
    <xf numFmtId="3" fontId="7" fillId="0" borderId="38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2" borderId="41" xfId="20" applyFont="1" applyFill="1" applyBorder="1" applyAlignment="1">
      <alignment wrapText="1"/>
    </xf>
    <xf numFmtId="0" fontId="4" fillId="2" borderId="42" xfId="0" applyFont="1" applyFill="1" applyBorder="1"/>
    <xf numFmtId="0" fontId="5" fillId="2" borderId="42" xfId="0" applyFont="1" applyFill="1" applyBorder="1"/>
    <xf numFmtId="0" fontId="5" fillId="2" borderId="43" xfId="0" applyFont="1" applyFill="1" applyBorder="1"/>
    <xf numFmtId="0" fontId="11" fillId="3" borderId="44" xfId="0" applyFont="1" applyFill="1" applyBorder="1"/>
    <xf numFmtId="0" fontId="0" fillId="3" borderId="45" xfId="0" applyFill="1" applyBorder="1"/>
    <xf numFmtId="0" fontId="0" fillId="4" borderId="44" xfId="0" applyFill="1" applyBorder="1"/>
    <xf numFmtId="0" fontId="0" fillId="0" borderId="46" xfId="0" applyBorder="1"/>
    <xf numFmtId="0" fontId="7" fillId="0" borderId="47" xfId="0" applyFont="1" applyBorder="1" applyAlignment="1">
      <alignment horizontal="center"/>
    </xf>
    <xf numFmtId="0" fontId="0" fillId="0" borderId="48" xfId="0" applyBorder="1"/>
    <xf numFmtId="0" fontId="7" fillId="0" borderId="49" xfId="0" applyFont="1" applyBorder="1"/>
    <xf numFmtId="0" fontId="7" fillId="3" borderId="44" xfId="0" applyFont="1" applyFill="1" applyBorder="1"/>
    <xf numFmtId="0" fontId="7" fillId="0" borderId="50" xfId="0" applyFont="1" applyBorder="1"/>
    <xf numFmtId="3" fontId="7" fillId="0" borderId="51" xfId="0" applyNumberFormat="1" applyFont="1" applyBorder="1"/>
    <xf numFmtId="3" fontId="7" fillId="0" borderId="52" xfId="0" applyNumberFormat="1" applyFont="1" applyBorder="1"/>
    <xf numFmtId="3" fontId="7" fillId="0" borderId="53" xfId="0" applyNumberFormat="1" applyFont="1" applyBorder="1"/>
    <xf numFmtId="3" fontId="7" fillId="0" borderId="54" xfId="0" applyNumberFormat="1" applyFont="1" applyBorder="1"/>
    <xf numFmtId="3" fontId="0" fillId="0" borderId="55" xfId="0" applyNumberFormat="1" applyBorder="1"/>
    <xf numFmtId="3" fontId="0" fillId="0" borderId="56" xfId="0" applyNumberFormat="1" applyBorder="1"/>
    <xf numFmtId="3" fontId="7" fillId="0" borderId="47" xfId="0" applyNumberFormat="1" applyFont="1" applyBorder="1"/>
    <xf numFmtId="3" fontId="7" fillId="0" borderId="57" xfId="0" applyNumberFormat="1" applyFont="1" applyBorder="1"/>
    <xf numFmtId="0" fontId="7" fillId="3" borderId="41" xfId="0" applyFont="1" applyFill="1" applyBorder="1"/>
    <xf numFmtId="0" fontId="0" fillId="3" borderId="42" xfId="0" applyFill="1" applyBorder="1"/>
    <xf numFmtId="0" fontId="0" fillId="3" borderId="43" xfId="0" applyFill="1" applyBorder="1"/>
    <xf numFmtId="0" fontId="0" fillId="0" borderId="39" xfId="0" applyBorder="1"/>
    <xf numFmtId="3" fontId="0" fillId="0" borderId="58" xfId="0" applyNumberFormat="1" applyBorder="1"/>
    <xf numFmtId="0" fontId="0" fillId="0" borderId="58" xfId="0" applyBorder="1"/>
    <xf numFmtId="3" fontId="0" fillId="0" borderId="59" xfId="0" applyNumberFormat="1" applyBorder="1"/>
    <xf numFmtId="0" fontId="0" fillId="0" borderId="49" xfId="0" applyBorder="1"/>
    <xf numFmtId="9" fontId="0" fillId="0" borderId="60" xfId="15" applyFont="1" applyBorder="1"/>
    <xf numFmtId="168" fontId="0" fillId="0" borderId="60" xfId="15" applyNumberFormat="1" applyFont="1" applyBorder="1"/>
    <xf numFmtId="0" fontId="0" fillId="4" borderId="61" xfId="0" applyFont="1" applyFill="1" applyBorder="1"/>
    <xf numFmtId="0" fontId="0" fillId="4" borderId="62" xfId="0" applyFill="1" applyBorder="1"/>
    <xf numFmtId="0" fontId="0" fillId="4" borderId="44" xfId="0" applyFill="1" applyBorder="1" applyAlignment="1">
      <alignment wrapText="1"/>
    </xf>
    <xf numFmtId="0" fontId="0" fillId="4" borderId="63" xfId="0" applyFont="1" applyFill="1" applyBorder="1"/>
    <xf numFmtId="0" fontId="0" fillId="4" borderId="64" xfId="0" applyFill="1" applyBorder="1"/>
    <xf numFmtId="0" fontId="0" fillId="4" borderId="65" xfId="0" applyFill="1" applyBorder="1" applyAlignment="1">
      <alignment wrapText="1"/>
    </xf>
    <xf numFmtId="0" fontId="0" fillId="4" borderId="44" xfId="0" applyFont="1" applyFill="1" applyBorder="1"/>
    <xf numFmtId="0" fontId="0" fillId="4" borderId="45" xfId="0" applyFill="1" applyBorder="1"/>
    <xf numFmtId="0" fontId="0" fillId="4" borderId="65" xfId="0" applyFill="1" applyBorder="1"/>
    <xf numFmtId="0" fontId="0" fillId="0" borderId="50" xfId="0" applyBorder="1"/>
    <xf numFmtId="3" fontId="0" fillId="0" borderId="51" xfId="0" applyNumberFormat="1" applyBorder="1"/>
    <xf numFmtId="3" fontId="0" fillId="0" borderId="52" xfId="0" applyNumberFormat="1" applyBorder="1"/>
    <xf numFmtId="3" fontId="0" fillId="0" borderId="66" xfId="0" applyNumberFormat="1" applyBorder="1"/>
    <xf numFmtId="3" fontId="0" fillId="0" borderId="67" xfId="0" applyNumberFormat="1" applyBorder="1"/>
    <xf numFmtId="168" fontId="0" fillId="0" borderId="8" xfId="15" applyNumberFormat="1" applyFont="1" applyBorder="1"/>
    <xf numFmtId="3" fontId="0" fillId="0" borderId="68" xfId="0" applyNumberFormat="1" applyBorder="1"/>
    <xf numFmtId="0" fontId="0" fillId="0" borderId="68" xfId="0" applyBorder="1"/>
    <xf numFmtId="0" fontId="7" fillId="0" borderId="58" xfId="0" applyFont="1" applyBorder="1"/>
    <xf numFmtId="4" fontId="7" fillId="0" borderId="58" xfId="0" applyNumberFormat="1" applyFont="1" applyBorder="1"/>
    <xf numFmtId="9" fontId="0" fillId="0" borderId="37" xfId="15" applyFont="1" applyBorder="1"/>
    <xf numFmtId="9" fontId="0" fillId="0" borderId="68" xfId="15" applyFont="1" applyBorder="1"/>
    <xf numFmtId="0" fontId="0" fillId="4" borderId="48" xfId="0" applyFill="1" applyBorder="1"/>
    <xf numFmtId="0" fontId="0" fillId="0" borderId="69" xfId="0" applyBorder="1"/>
    <xf numFmtId="164" fontId="0" fillId="0" borderId="55" xfId="0" applyNumberFormat="1" applyBorder="1"/>
    <xf numFmtId="164" fontId="0" fillId="0" borderId="70" xfId="0" applyNumberFormat="1" applyBorder="1"/>
    <xf numFmtId="0" fontId="0" fillId="0" borderId="48" xfId="0" applyFont="1" applyBorder="1"/>
    <xf numFmtId="164" fontId="0" fillId="0" borderId="71" xfId="0" applyNumberFormat="1" applyBorder="1"/>
    <xf numFmtId="164" fontId="0" fillId="0" borderId="72" xfId="0" applyNumberFormat="1" applyBorder="1"/>
    <xf numFmtId="165" fontId="0" fillId="0" borderId="72" xfId="0" applyNumberFormat="1" applyBorder="1"/>
    <xf numFmtId="165" fontId="0" fillId="0" borderId="73" xfId="0" applyNumberFormat="1" applyBorder="1"/>
    <xf numFmtId="164" fontId="0" fillId="0" borderId="74" xfId="0" applyNumberFormat="1" applyBorder="1"/>
    <xf numFmtId="164" fontId="0" fillId="0" borderId="75" xfId="0" applyNumberFormat="1" applyBorder="1"/>
    <xf numFmtId="165" fontId="0" fillId="0" borderId="75" xfId="0" applyNumberFormat="1" applyBorder="1"/>
    <xf numFmtId="165" fontId="0" fillId="0" borderId="76" xfId="0" applyNumberFormat="1" applyBorder="1"/>
    <xf numFmtId="164" fontId="0" fillId="0" borderId="77" xfId="0" applyNumberFormat="1" applyBorder="1"/>
    <xf numFmtId="164" fontId="0" fillId="0" borderId="78" xfId="0" applyNumberFormat="1" applyBorder="1"/>
    <xf numFmtId="165" fontId="0" fillId="0" borderId="78" xfId="0" applyNumberFormat="1" applyBorder="1"/>
    <xf numFmtId="4" fontId="7" fillId="0" borderId="59" xfId="0" applyNumberFormat="1" applyFont="1" applyBorder="1"/>
    <xf numFmtId="4" fontId="7" fillId="0" borderId="60" xfId="0" applyNumberFormat="1" applyFont="1" applyBorder="1"/>
    <xf numFmtId="0" fontId="0" fillId="0" borderId="79" xfId="0" applyFill="1" applyBorder="1"/>
    <xf numFmtId="0" fontId="0" fillId="0" borderId="13" xfId="0" applyBorder="1"/>
    <xf numFmtId="165" fontId="0" fillId="0" borderId="13" xfId="0" applyNumberFormat="1" applyBorder="1"/>
    <xf numFmtId="165" fontId="0" fillId="0" borderId="37" xfId="0" applyNumberFormat="1" applyBorder="1"/>
    <xf numFmtId="165" fontId="0" fillId="0" borderId="80" xfId="0" applyNumberFormat="1" applyBorder="1"/>
    <xf numFmtId="165" fontId="0" fillId="0" borderId="55" xfId="0" applyNumberFormat="1" applyBorder="1"/>
    <xf numFmtId="0" fontId="0" fillId="4" borderId="61" xfId="0" applyFill="1" applyBorder="1"/>
    <xf numFmtId="0" fontId="0" fillId="4" borderId="63" xfId="0" applyFill="1" applyBorder="1"/>
    <xf numFmtId="3" fontId="0" fillId="4" borderId="64" xfId="0" applyNumberFormat="1" applyFill="1" applyBorder="1"/>
    <xf numFmtId="9" fontId="0" fillId="0" borderId="55" xfId="15" applyFont="1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9" fontId="0" fillId="0" borderId="82" xfId="15" applyFont="1" applyBorder="1"/>
    <xf numFmtId="9" fontId="0" fillId="0" borderId="86" xfId="15" applyFont="1" applyBorder="1"/>
    <xf numFmtId="9" fontId="0" fillId="0" borderId="32" xfId="15" applyFont="1" applyBorder="1"/>
    <xf numFmtId="9" fontId="0" fillId="0" borderId="87" xfId="15" applyFont="1" applyBorder="1"/>
    <xf numFmtId="9" fontId="0" fillId="0" borderId="88" xfId="15" applyFont="1" applyBorder="1"/>
    <xf numFmtId="9" fontId="0" fillId="0" borderId="38" xfId="15" applyFont="1" applyBorder="1"/>
    <xf numFmtId="0" fontId="0" fillId="4" borderId="89" xfId="0" applyFill="1" applyBorder="1"/>
    <xf numFmtId="0" fontId="0" fillId="4" borderId="90" xfId="0" applyFill="1" applyBorder="1"/>
    <xf numFmtId="0" fontId="0" fillId="4" borderId="91" xfId="0" applyFill="1" applyBorder="1"/>
    <xf numFmtId="0" fontId="7" fillId="0" borderId="92" xfId="0" applyFont="1" applyBorder="1"/>
    <xf numFmtId="3" fontId="0" fillId="0" borderId="93" xfId="0" applyNumberFormat="1" applyBorder="1"/>
    <xf numFmtId="9" fontId="0" fillId="0" borderId="94" xfId="15" applyFont="1" applyBorder="1"/>
    <xf numFmtId="0" fontId="0" fillId="0" borderId="95" xfId="0" applyBorder="1"/>
    <xf numFmtId="0" fontId="7" fillId="4" borderId="89" xfId="0" applyFont="1" applyFill="1" applyBorder="1"/>
    <xf numFmtId="9" fontId="0" fillId="0" borderId="83" xfId="15" applyFont="1" applyBorder="1"/>
    <xf numFmtId="9" fontId="0" fillId="0" borderId="96" xfId="15" applyFont="1" applyBorder="1"/>
    <xf numFmtId="0" fontId="0" fillId="0" borderId="44" xfId="0" applyFont="1" applyFill="1" applyBorder="1" applyAlignment="1">
      <alignment vertical="center" wrapText="1"/>
    </xf>
    <xf numFmtId="164" fontId="0" fillId="0" borderId="97" xfId="0" applyNumberFormat="1" applyBorder="1"/>
    <xf numFmtId="164" fontId="0" fillId="0" borderId="98" xfId="0" applyNumberFormat="1" applyBorder="1"/>
    <xf numFmtId="164" fontId="0" fillId="0" borderId="99" xfId="0" applyNumberFormat="1" applyBorder="1"/>
    <xf numFmtId="164" fontId="0" fillId="0" borderId="45" xfId="0" applyNumberFormat="1" applyBorder="1"/>
    <xf numFmtId="3" fontId="0" fillId="0" borderId="23" xfId="0" applyNumberFormat="1" applyBorder="1"/>
    <xf numFmtId="3" fontId="0" fillId="0" borderId="36" xfId="0" applyNumberFormat="1" applyBorder="1"/>
    <xf numFmtId="3" fontId="0" fillId="0" borderId="80" xfId="0" applyNumberFormat="1" applyBorder="1"/>
    <xf numFmtId="3" fontId="0" fillId="0" borderId="100" xfId="0" applyNumberFormat="1" applyBorder="1"/>
    <xf numFmtId="3" fontId="0" fillId="0" borderId="97" xfId="0" applyNumberFormat="1" applyBorder="1"/>
    <xf numFmtId="3" fontId="0" fillId="0" borderId="40" xfId="0" applyNumberFormat="1" applyBorder="1"/>
    <xf numFmtId="3" fontId="0" fillId="0" borderId="99" xfId="0" applyNumberFormat="1" applyBorder="1"/>
    <xf numFmtId="3" fontId="0" fillId="0" borderId="47" xfId="0" applyNumberFormat="1" applyBorder="1"/>
    <xf numFmtId="3" fontId="0" fillId="0" borderId="101" xfId="0" applyNumberFormat="1" applyBorder="1"/>
    <xf numFmtId="3" fontId="0" fillId="0" borderId="102" xfId="0" applyNumberFormat="1" applyBorder="1"/>
    <xf numFmtId="3" fontId="7" fillId="0" borderId="103" xfId="0" applyNumberFormat="1" applyFont="1" applyBorder="1"/>
    <xf numFmtId="3" fontId="0" fillId="0" borderId="104" xfId="0" applyNumberFormat="1" applyBorder="1"/>
    <xf numFmtId="3" fontId="0" fillId="0" borderId="105" xfId="0" applyNumberFormat="1" applyBorder="1"/>
    <xf numFmtId="0" fontId="7" fillId="0" borderId="106" xfId="0" applyFont="1" applyBorder="1"/>
    <xf numFmtId="0" fontId="7" fillId="0" borderId="32" xfId="0" applyFont="1" applyBorder="1"/>
    <xf numFmtId="0" fontId="7" fillId="0" borderId="38" xfId="0" applyFont="1" applyBorder="1"/>
    <xf numFmtId="165" fontId="7" fillId="0" borderId="32" xfId="0" applyNumberFormat="1" applyFont="1" applyBorder="1"/>
    <xf numFmtId="165" fontId="7" fillId="0" borderId="38" xfId="0" applyNumberFormat="1" applyFont="1" applyBorder="1"/>
    <xf numFmtId="165" fontId="7" fillId="0" borderId="87" xfId="0" applyNumberFormat="1" applyFont="1" applyBorder="1"/>
    <xf numFmtId="0" fontId="7" fillId="0" borderId="51" xfId="0" applyFont="1" applyBorder="1"/>
    <xf numFmtId="0" fontId="7" fillId="0" borderId="107" xfId="0" applyFont="1" applyBorder="1"/>
    <xf numFmtId="0" fontId="7" fillId="0" borderId="108" xfId="0" applyFont="1" applyBorder="1"/>
    <xf numFmtId="0" fontId="7" fillId="0" borderId="67" xfId="0" applyFont="1" applyBorder="1"/>
    <xf numFmtId="165" fontId="7" fillId="0" borderId="51" xfId="0" applyNumberFormat="1" applyFont="1" applyBorder="1"/>
    <xf numFmtId="165" fontId="7" fillId="0" borderId="107" xfId="0" applyNumberFormat="1" applyFont="1" applyBorder="1"/>
    <xf numFmtId="165" fontId="7" fillId="0" borderId="109" xfId="0" applyNumberFormat="1" applyFont="1" applyBorder="1"/>
    <xf numFmtId="0" fontId="7" fillId="0" borderId="8" xfId="0" applyFont="1" applyBorder="1"/>
    <xf numFmtId="0" fontId="7" fillId="0" borderId="19" xfId="0" applyFont="1" applyBorder="1"/>
    <xf numFmtId="165" fontId="7" fillId="0" borderId="8" xfId="0" applyNumberFormat="1" applyFont="1" applyBorder="1"/>
    <xf numFmtId="165" fontId="7" fillId="0" borderId="18" xfId="0" applyNumberFormat="1" applyFont="1" applyBorder="1"/>
    <xf numFmtId="165" fontId="7" fillId="0" borderId="60" xfId="0" applyNumberFormat="1" applyFont="1" applyBorder="1"/>
    <xf numFmtId="165" fontId="7" fillId="0" borderId="88" xfId="0" applyNumberFormat="1" applyFont="1" applyBorder="1"/>
    <xf numFmtId="0" fontId="0" fillId="0" borderId="37" xfId="0" applyBorder="1"/>
    <xf numFmtId="166" fontId="0" fillId="0" borderId="37" xfId="0" applyNumberFormat="1" applyBorder="1"/>
    <xf numFmtId="166" fontId="0" fillId="0" borderId="68" xfId="0" applyNumberFormat="1" applyBorder="1"/>
    <xf numFmtId="3" fontId="0" fillId="0" borderId="0" xfId="18" applyNumberFormat="1" applyFont="1" applyBorder="1"/>
    <xf numFmtId="2" fontId="0" fillId="0" borderId="23" xfId="0" applyNumberFormat="1" applyFont="1" applyBorder="1"/>
    <xf numFmtId="2" fontId="0" fillId="0" borderId="36" xfId="0" applyNumberFormat="1" applyFont="1" applyBorder="1"/>
    <xf numFmtId="2" fontId="0" fillId="0" borderId="97" xfId="0" applyNumberFormat="1" applyFont="1" applyBorder="1"/>
    <xf numFmtId="2" fontId="0" fillId="0" borderId="40" xfId="0" applyNumberFormat="1" applyFont="1" applyBorder="1"/>
    <xf numFmtId="2" fontId="7" fillId="0" borderId="8" xfId="0" applyNumberFormat="1" applyFont="1" applyBorder="1"/>
    <xf numFmtId="2" fontId="0" fillId="0" borderId="99" xfId="0" applyNumberFormat="1" applyFont="1" applyBorder="1"/>
    <xf numFmtId="2" fontId="0" fillId="0" borderId="47" xfId="0" applyNumberFormat="1" applyFont="1" applyBorder="1"/>
    <xf numFmtId="2" fontId="7" fillId="0" borderId="110" xfId="0" applyNumberFormat="1" applyFont="1" applyBorder="1"/>
    <xf numFmtId="0" fontId="0" fillId="3" borderId="99" xfId="0" applyFill="1" applyBorder="1"/>
    <xf numFmtId="2" fontId="7" fillId="0" borderId="51" xfId="0" applyNumberFormat="1" applyFont="1" applyBorder="1"/>
    <xf numFmtId="2" fontId="7" fillId="0" borderId="111" xfId="0" applyNumberFormat="1" applyFont="1" applyBorder="1"/>
    <xf numFmtId="3" fontId="7" fillId="0" borderId="110" xfId="0" applyNumberFormat="1" applyFont="1" applyBorder="1"/>
    <xf numFmtId="0" fontId="0" fillId="0" borderId="55" xfId="0" applyBorder="1"/>
    <xf numFmtId="0" fontId="0" fillId="0" borderId="56" xfId="0" applyBorder="1"/>
    <xf numFmtId="166" fontId="0" fillId="0" borderId="55" xfId="0" applyNumberFormat="1" applyBorder="1"/>
    <xf numFmtId="166" fontId="0" fillId="0" borderId="70" xfId="0" applyNumberFormat="1" applyBorder="1"/>
    <xf numFmtId="2" fontId="0" fillId="0" borderId="55" xfId="0" applyNumberFormat="1" applyBorder="1"/>
    <xf numFmtId="2" fontId="0" fillId="0" borderId="70" xfId="0" applyNumberFormat="1" applyBorder="1"/>
    <xf numFmtId="169" fontId="0" fillId="0" borderId="67" xfId="18" applyNumberFormat="1" applyFont="1" applyBorder="1"/>
    <xf numFmtId="2" fontId="0" fillId="0" borderId="51" xfId="0" applyNumberFormat="1" applyFont="1" applyBorder="1"/>
    <xf numFmtId="2" fontId="0" fillId="0" borderId="110" xfId="0" applyNumberFormat="1" applyFont="1" applyBorder="1"/>
    <xf numFmtId="2" fontId="0" fillId="0" borderId="111" xfId="0" applyNumberFormat="1" applyFont="1" applyBorder="1"/>
    <xf numFmtId="4" fontId="0" fillId="0" borderId="37" xfId="0" applyNumberFormat="1" applyBorder="1"/>
    <xf numFmtId="4" fontId="0" fillId="0" borderId="68" xfId="0" applyNumberFormat="1" applyBorder="1"/>
    <xf numFmtId="4" fontId="0" fillId="0" borderId="39" xfId="0" applyNumberFormat="1" applyBorder="1"/>
    <xf numFmtId="167" fontId="0" fillId="0" borderId="37" xfId="0" applyNumberFormat="1" applyBorder="1"/>
    <xf numFmtId="167" fontId="0" fillId="0" borderId="68" xfId="0" applyNumberFormat="1" applyBorder="1"/>
    <xf numFmtId="0" fontId="0" fillId="4" borderId="48" xfId="0" applyFill="1" applyBorder="1" applyAlignment="1">
      <alignment horizontal="left"/>
    </xf>
    <xf numFmtId="3" fontId="0" fillId="0" borderId="70" xfId="0" applyNumberFormat="1" applyBorder="1"/>
    <xf numFmtId="0" fontId="7" fillId="0" borderId="112" xfId="0" applyFont="1" applyFill="1" applyBorder="1"/>
    <xf numFmtId="3" fontId="7" fillId="0" borderId="60" xfId="0" applyNumberFormat="1" applyFont="1" applyFill="1" applyBorder="1"/>
    <xf numFmtId="3" fontId="0" fillId="0" borderId="60" xfId="0" applyNumberFormat="1" applyFill="1" applyBorder="1"/>
    <xf numFmtId="0" fontId="7" fillId="3" borderId="79" xfId="0" applyFont="1" applyFill="1" applyBorder="1"/>
    <xf numFmtId="0" fontId="0" fillId="0" borderId="79" xfId="0" applyBorder="1"/>
    <xf numFmtId="4" fontId="0" fillId="0" borderId="55" xfId="0" applyNumberFormat="1" applyBorder="1"/>
    <xf numFmtId="0" fontId="0" fillId="0" borderId="44" xfId="0" applyBorder="1"/>
    <xf numFmtId="4" fontId="0" fillId="0" borderId="70" xfId="0" applyNumberFormat="1" applyBorder="1"/>
    <xf numFmtId="0" fontId="0" fillId="0" borderId="44" xfId="0" applyFill="1" applyBorder="1"/>
    <xf numFmtId="0" fontId="0" fillId="0" borderId="113" xfId="0" applyFill="1" applyBorder="1"/>
    <xf numFmtId="4" fontId="0" fillId="0" borderId="56" xfId="0" applyNumberFormat="1" applyBorder="1"/>
    <xf numFmtId="167" fontId="0" fillId="0" borderId="55" xfId="0" applyNumberFormat="1" applyBorder="1"/>
    <xf numFmtId="167" fontId="0" fillId="0" borderId="70" xfId="0" applyNumberFormat="1" applyBorder="1"/>
    <xf numFmtId="0" fontId="0" fillId="0" borderId="70" xfId="0" applyBorder="1"/>
    <xf numFmtId="0" fontId="0" fillId="0" borderId="114" xfId="0" applyFill="1" applyBorder="1"/>
    <xf numFmtId="0" fontId="0" fillId="0" borderId="96" xfId="0" applyBorder="1"/>
    <xf numFmtId="3" fontId="0" fillId="5" borderId="70" xfId="0" applyNumberFormat="1" applyFill="1" applyBorder="1"/>
    <xf numFmtId="0" fontId="0" fillId="0" borderId="37" xfId="0" applyFont="1" applyBorder="1"/>
    <xf numFmtId="0" fontId="0" fillId="0" borderId="39" xfId="0" applyFont="1" applyBorder="1"/>
    <xf numFmtId="3" fontId="0" fillId="0" borderId="37" xfId="0" applyNumberFormat="1" applyFont="1" applyBorder="1"/>
    <xf numFmtId="3" fontId="0" fillId="0" borderId="39" xfId="0" applyNumberFormat="1" applyFont="1" applyBorder="1"/>
    <xf numFmtId="3" fontId="0" fillId="0" borderId="115" xfId="0" applyNumberFormat="1" applyFont="1" applyBorder="1"/>
    <xf numFmtId="3" fontId="0" fillId="0" borderId="116" xfId="0" applyNumberFormat="1" applyFont="1" applyBorder="1"/>
    <xf numFmtId="0" fontId="7" fillId="0" borderId="105" xfId="0" applyFont="1" applyBorder="1"/>
    <xf numFmtId="0" fontId="5" fillId="0" borderId="117" xfId="0" applyFont="1" applyFill="1" applyBorder="1"/>
    <xf numFmtId="0" fontId="4" fillId="0" borderId="117" xfId="0" applyFont="1" applyFill="1" applyBorder="1"/>
    <xf numFmtId="0" fontId="6" fillId="0" borderId="117" xfId="0" applyFont="1" applyFill="1" applyBorder="1"/>
    <xf numFmtId="0" fontId="6" fillId="0" borderId="118" xfId="0" applyFont="1" applyFill="1" applyBorder="1"/>
    <xf numFmtId="0" fontId="3" fillId="2" borderId="119" xfId="20" applyFont="1" applyFill="1" applyBorder="1" applyAlignment="1">
      <alignment wrapText="1"/>
    </xf>
    <xf numFmtId="0" fontId="4" fillId="2" borderId="120" xfId="0" applyFont="1" applyFill="1" applyBorder="1"/>
    <xf numFmtId="0" fontId="5" fillId="2" borderId="120" xfId="0" applyFont="1" applyFill="1" applyBorder="1"/>
    <xf numFmtId="0" fontId="5" fillId="2" borderId="121" xfId="0" applyFont="1" applyFill="1" applyBorder="1"/>
    <xf numFmtId="0" fontId="0" fillId="0" borderId="69" xfId="0" applyFont="1" applyBorder="1"/>
    <xf numFmtId="0" fontId="0" fillId="0" borderId="46" xfId="0" applyFont="1" applyBorder="1"/>
    <xf numFmtId="9" fontId="0" fillId="0" borderId="56" xfId="15" applyFont="1" applyBorder="1"/>
    <xf numFmtId="0" fontId="0" fillId="0" borderId="81" xfId="0" applyFont="1" applyBorder="1"/>
    <xf numFmtId="3" fontId="0" fillId="0" borderId="82" xfId="0" applyNumberFormat="1" applyFont="1" applyBorder="1"/>
    <xf numFmtId="3" fontId="0" fillId="0" borderId="54" xfId="0" applyNumberFormat="1" applyFont="1" applyBorder="1"/>
    <xf numFmtId="3" fontId="0" fillId="0" borderId="122" xfId="0" applyNumberFormat="1" applyFont="1" applyBorder="1"/>
    <xf numFmtId="3" fontId="0" fillId="0" borderId="85" xfId="0" applyNumberFormat="1" applyFont="1" applyBorder="1"/>
    <xf numFmtId="3" fontId="0" fillId="0" borderId="83" xfId="0" applyNumberFormat="1" applyFont="1" applyBorder="1"/>
    <xf numFmtId="3" fontId="0" fillId="0" borderId="84" xfId="0" applyNumberFormat="1" applyFont="1" applyBorder="1"/>
    <xf numFmtId="3" fontId="0" fillId="0" borderId="39" xfId="0" applyNumberFormat="1" applyBorder="1"/>
    <xf numFmtId="0" fontId="0" fillId="4" borderId="123" xfId="0" applyFill="1" applyBorder="1"/>
    <xf numFmtId="0" fontId="7" fillId="0" borderId="112" xfId="0" applyFont="1" applyFill="1" applyBorder="1" applyAlignment="1">
      <alignment wrapText="1"/>
    </xf>
    <xf numFmtId="3" fontId="0" fillId="0" borderId="82" xfId="18" applyNumberFormat="1" applyFont="1" applyBorder="1"/>
    <xf numFmtId="3" fontId="0" fillId="0" borderId="83" xfId="0" applyNumberFormat="1" applyBorder="1"/>
    <xf numFmtId="3" fontId="0" fillId="0" borderId="84" xfId="0" applyNumberFormat="1" applyBorder="1"/>
    <xf numFmtId="3" fontId="0" fillId="0" borderId="96" xfId="0" applyNumberFormat="1" applyBorder="1"/>
    <xf numFmtId="0" fontId="0" fillId="0" borderId="68" xfId="0" applyFont="1" applyBorder="1"/>
    <xf numFmtId="9" fontId="0" fillId="0" borderId="70" xfId="15" applyFont="1" applyBorder="1"/>
    <xf numFmtId="167" fontId="0" fillId="0" borderId="39" xfId="0" applyNumberFormat="1" applyBorder="1"/>
    <xf numFmtId="166" fontId="0" fillId="0" borderId="39" xfId="0" applyNumberFormat="1" applyBorder="1"/>
    <xf numFmtId="3" fontId="0" fillId="0" borderId="14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68" xfId="0" applyNumberFormat="1" applyBorder="1" applyAlignment="1">
      <alignment horizontal="right"/>
    </xf>
    <xf numFmtId="3" fontId="0" fillId="0" borderId="70" xfId="0" applyNumberFormat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58" xfId="0" applyFill="1" applyBorder="1" applyAlignment="1">
      <alignment horizontal="right"/>
    </xf>
    <xf numFmtId="0" fontId="0" fillId="0" borderId="60" xfId="0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9" fontId="0" fillId="0" borderId="13" xfId="15" applyFont="1" applyBorder="1" applyAlignment="1">
      <alignment horizontal="right"/>
    </xf>
    <xf numFmtId="9" fontId="0" fillId="0" borderId="14" xfId="15" applyFont="1" applyBorder="1" applyAlignment="1">
      <alignment horizontal="right"/>
    </xf>
    <xf numFmtId="9" fontId="0" fillId="0" borderId="55" xfId="15" applyFont="1" applyBorder="1" applyAlignment="1">
      <alignment horizontal="right"/>
    </xf>
    <xf numFmtId="0" fontId="0" fillId="0" borderId="82" xfId="0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84" xfId="0" applyBorder="1" applyAlignment="1">
      <alignment horizontal="right"/>
    </xf>
    <xf numFmtId="0" fontId="0" fillId="0" borderId="85" xfId="0" applyBorder="1" applyAlignment="1">
      <alignment horizontal="right"/>
    </xf>
    <xf numFmtId="9" fontId="0" fillId="0" borderId="82" xfId="15" applyFont="1" applyBorder="1" applyAlignment="1">
      <alignment horizontal="right"/>
    </xf>
    <xf numFmtId="9" fontId="0" fillId="0" borderId="83" xfId="15" applyFont="1" applyBorder="1" applyAlignment="1">
      <alignment horizontal="right"/>
    </xf>
    <xf numFmtId="9" fontId="0" fillId="0" borderId="96" xfId="15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7" xfId="18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4" fontId="0" fillId="0" borderId="70" xfId="0" applyNumberForma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9" fontId="0" fillId="0" borderId="16" xfId="15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9" fontId="0" fillId="0" borderId="6" xfId="15" applyFont="1" applyBorder="1" applyAlignment="1">
      <alignment horizontal="right"/>
    </xf>
    <xf numFmtId="9" fontId="0" fillId="0" borderId="56" xfId="15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1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0" fillId="0" borderId="104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105" xfId="0" applyNumberFormat="1" applyFont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58" xfId="0" applyFont="1" applyFill="1" applyBorder="1" applyAlignment="1">
      <alignment horizontal="right"/>
    </xf>
    <xf numFmtId="0" fontId="8" fillId="2" borderId="23" xfId="20" applyFont="1" applyFill="1" applyBorder="1" applyAlignment="1">
      <alignment horizontal="center"/>
    </xf>
    <xf numFmtId="0" fontId="8" fillId="2" borderId="22" xfId="20" applyFont="1" applyFill="1" applyBorder="1" applyAlignment="1">
      <alignment horizontal="center"/>
    </xf>
    <xf numFmtId="0" fontId="8" fillId="2" borderId="24" xfId="20" applyFont="1" applyFill="1" applyBorder="1" applyAlignment="1">
      <alignment horizontal="center"/>
    </xf>
    <xf numFmtId="0" fontId="12" fillId="0" borderId="2" xfId="20" applyFont="1" applyBorder="1" applyAlignment="1">
      <alignment horizontal="center"/>
    </xf>
    <xf numFmtId="0" fontId="12" fillId="0" borderId="0" xfId="20" applyFont="1" applyBorder="1" applyAlignment="1">
      <alignment horizontal="center"/>
    </xf>
    <xf numFmtId="0" fontId="12" fillId="0" borderId="3" xfId="2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5" xfId="0" applyFill="1" applyBorder="1" applyAlignment="1">
      <alignment horizontal="center" wrapText="1"/>
    </xf>
    <xf numFmtId="0" fontId="0" fillId="4" borderId="44" xfId="0" applyFill="1" applyBorder="1" applyAlignment="1">
      <alignment horizont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124" xfId="0" applyFill="1" applyBorder="1" applyAlignment="1">
      <alignment horizontal="center" vertical="center" wrapText="1"/>
    </xf>
    <xf numFmtId="0" fontId="7" fillId="3" borderId="79" xfId="0" applyFont="1" applyFill="1" applyBorder="1" applyAlignment="1">
      <alignment horizontal="left" wrapText="1"/>
    </xf>
    <xf numFmtId="0" fontId="7" fillId="3" borderId="22" xfId="0" applyFont="1" applyFill="1" applyBorder="1" applyAlignment="1">
      <alignment horizontal="left" wrapText="1"/>
    </xf>
    <xf numFmtId="0" fontId="7" fillId="3" borderId="99" xfId="0" applyFont="1" applyFill="1" applyBorder="1" applyAlignment="1">
      <alignment horizontal="left" wrapText="1"/>
    </xf>
    <xf numFmtId="0" fontId="0" fillId="4" borderId="29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124" xfId="0" applyFill="1" applyBorder="1" applyAlignment="1">
      <alignment horizontal="center"/>
    </xf>
    <xf numFmtId="0" fontId="0" fillId="4" borderId="29" xfId="0" applyFill="1" applyBorder="1" applyAlignment="1">
      <alignment horizontal="center" wrapText="1"/>
    </xf>
    <xf numFmtId="0" fontId="0" fillId="4" borderId="33" xfId="0" applyFill="1" applyBorder="1" applyAlignment="1">
      <alignment horizontal="center" wrapText="1"/>
    </xf>
    <xf numFmtId="0" fontId="0" fillId="4" borderId="34" xfId="0" applyFill="1" applyBorder="1" applyAlignment="1">
      <alignment horizontal="center" wrapText="1"/>
    </xf>
    <xf numFmtId="0" fontId="0" fillId="4" borderId="124" xfId="0" applyFill="1" applyBorder="1" applyAlignment="1">
      <alignment horizontal="center" wrapText="1"/>
    </xf>
    <xf numFmtId="0" fontId="0" fillId="4" borderId="2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99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12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showGridLines="0" tabSelected="1" workbookViewId="0" topLeftCell="A1">
      <selection activeCell="A2" sqref="A2:J2"/>
    </sheetView>
  </sheetViews>
  <sheetFormatPr defaultColWidth="9.140625" defaultRowHeight="15"/>
  <sheetData>
    <row r="1" spans="1:27" s="129" customFormat="1" ht="21">
      <c r="A1" s="466" t="s">
        <v>281</v>
      </c>
      <c r="B1" s="467"/>
      <c r="C1" s="467"/>
      <c r="D1" s="467"/>
      <c r="E1" s="467"/>
      <c r="F1" s="467"/>
      <c r="G1" s="467"/>
      <c r="H1" s="467"/>
      <c r="I1" s="467"/>
      <c r="J1" s="46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10" ht="18.75">
      <c r="A2" s="469" t="s">
        <v>177</v>
      </c>
      <c r="B2" s="470"/>
      <c r="C2" s="470"/>
      <c r="D2" s="470"/>
      <c r="E2" s="470"/>
      <c r="F2" s="470"/>
      <c r="G2" s="470"/>
      <c r="H2" s="470"/>
      <c r="I2" s="470"/>
      <c r="J2" s="471"/>
    </row>
    <row r="3" spans="1:10" ht="18.75">
      <c r="A3" s="469" t="s">
        <v>178</v>
      </c>
      <c r="B3" s="470"/>
      <c r="C3" s="470"/>
      <c r="D3" s="470"/>
      <c r="E3" s="470"/>
      <c r="F3" s="470"/>
      <c r="G3" s="470"/>
      <c r="H3" s="470"/>
      <c r="I3" s="470"/>
      <c r="J3" s="471"/>
    </row>
    <row r="4" spans="1:10" ht="18.75">
      <c r="A4" s="469" t="s">
        <v>30</v>
      </c>
      <c r="B4" s="470"/>
      <c r="C4" s="470"/>
      <c r="D4" s="470"/>
      <c r="E4" s="470"/>
      <c r="F4" s="470"/>
      <c r="G4" s="470"/>
      <c r="H4" s="470"/>
      <c r="I4" s="470"/>
      <c r="J4" s="471"/>
    </row>
    <row r="5" spans="1:10" ht="18.75">
      <c r="A5" s="469" t="s">
        <v>179</v>
      </c>
      <c r="B5" s="470"/>
      <c r="C5" s="470"/>
      <c r="D5" s="470"/>
      <c r="E5" s="470"/>
      <c r="F5" s="470"/>
      <c r="G5" s="470"/>
      <c r="H5" s="470"/>
      <c r="I5" s="470"/>
      <c r="J5" s="471"/>
    </row>
    <row r="6" spans="1:10" ht="18.75">
      <c r="A6" s="469" t="s">
        <v>180</v>
      </c>
      <c r="B6" s="470"/>
      <c r="C6" s="470"/>
      <c r="D6" s="470"/>
      <c r="E6" s="470"/>
      <c r="F6" s="470"/>
      <c r="G6" s="470"/>
      <c r="H6" s="470"/>
      <c r="I6" s="470"/>
      <c r="J6" s="471"/>
    </row>
    <row r="7" spans="1:10" ht="18.75">
      <c r="A7" s="469" t="s">
        <v>195</v>
      </c>
      <c r="B7" s="470"/>
      <c r="C7" s="470"/>
      <c r="D7" s="470"/>
      <c r="E7" s="470"/>
      <c r="F7" s="470"/>
      <c r="G7" s="470"/>
      <c r="H7" s="470"/>
      <c r="I7" s="470"/>
      <c r="J7" s="471"/>
    </row>
    <row r="8" spans="1:10" ht="18.75">
      <c r="A8" s="469" t="s">
        <v>196</v>
      </c>
      <c r="B8" s="470"/>
      <c r="C8" s="470"/>
      <c r="D8" s="470"/>
      <c r="E8" s="470"/>
      <c r="F8" s="470"/>
      <c r="G8" s="470"/>
      <c r="H8" s="470"/>
      <c r="I8" s="470"/>
      <c r="J8" s="471"/>
    </row>
    <row r="9" spans="1:10" ht="18.75">
      <c r="A9" s="469" t="s">
        <v>181</v>
      </c>
      <c r="B9" s="470"/>
      <c r="C9" s="470"/>
      <c r="D9" s="470"/>
      <c r="E9" s="470"/>
      <c r="F9" s="470"/>
      <c r="G9" s="470"/>
      <c r="H9" s="470"/>
      <c r="I9" s="470"/>
      <c r="J9" s="471"/>
    </row>
    <row r="10" spans="1:10" ht="18.75">
      <c r="A10" s="469" t="s">
        <v>197</v>
      </c>
      <c r="B10" s="470"/>
      <c r="C10" s="470"/>
      <c r="D10" s="470"/>
      <c r="E10" s="470"/>
      <c r="F10" s="470"/>
      <c r="G10" s="470"/>
      <c r="H10" s="470"/>
      <c r="I10" s="470"/>
      <c r="J10" s="471"/>
    </row>
    <row r="11" spans="1:10" ht="18.75">
      <c r="A11" s="469" t="s">
        <v>182</v>
      </c>
      <c r="B11" s="470"/>
      <c r="C11" s="470"/>
      <c r="D11" s="470"/>
      <c r="E11" s="470"/>
      <c r="F11" s="470"/>
      <c r="G11" s="470"/>
      <c r="H11" s="470"/>
      <c r="I11" s="470"/>
      <c r="J11" s="471"/>
    </row>
    <row r="12" spans="1:10" ht="18.75">
      <c r="A12" s="469" t="s">
        <v>183</v>
      </c>
      <c r="B12" s="470"/>
      <c r="C12" s="470"/>
      <c r="D12" s="470"/>
      <c r="E12" s="470"/>
      <c r="F12" s="470"/>
      <c r="G12" s="470"/>
      <c r="H12" s="470"/>
      <c r="I12" s="470"/>
      <c r="J12" s="471"/>
    </row>
    <row r="13" spans="1:10" ht="15.75" thickBot="1">
      <c r="A13" s="143"/>
      <c r="B13" s="19"/>
      <c r="C13" s="19"/>
      <c r="D13" s="19"/>
      <c r="E13" s="19"/>
      <c r="F13" s="19"/>
      <c r="G13" s="19"/>
      <c r="H13" s="19"/>
      <c r="I13" s="19"/>
      <c r="J13" s="49"/>
    </row>
  </sheetData>
  <mergeCells count="12">
    <mergeCell ref="A11:J11"/>
    <mergeCell ref="A12:J12"/>
    <mergeCell ref="A6:J6"/>
    <mergeCell ref="A7:J7"/>
    <mergeCell ref="A8:J8"/>
    <mergeCell ref="A9:J9"/>
    <mergeCell ref="A10:J10"/>
    <mergeCell ref="A1:J1"/>
    <mergeCell ref="A2:J2"/>
    <mergeCell ref="A3:J3"/>
    <mergeCell ref="A4:J4"/>
    <mergeCell ref="A5:J5"/>
  </mergeCells>
  <hyperlinks>
    <hyperlink ref="A2" location="'Customer Numbers'!A1" display="Customer Numbers"/>
    <hyperlink ref="A3" location="'Customer Service'!A1" display="Customer Service"/>
    <hyperlink ref="A4" location="Complaints!A1" display="Complaints"/>
    <hyperlink ref="A5" location="'Restrictions and Legal Actions '!A1" display="Restrictions and Legal Actions"/>
    <hyperlink ref="A6" location="'Financial Assistance'!A1" display="Financial Assistance"/>
    <hyperlink ref="A7:J7" location="'Water Infrastructure'!A1" display="Water Infrastructure Reliability"/>
    <hyperlink ref="A8:J8" location="'Water service standards'!A1" display="Water Service Standards"/>
    <hyperlink ref="A9:J9" location="'Sewerage infrastructure'!A1" display="Sewerage Infrastructure Reliability"/>
    <hyperlink ref="A10:J10" location="'sewerage service standards'!A1" display="Sewerage Service Standards"/>
    <hyperlink ref="A11:J11" location="'Sales and Assets'!A1" display="Assets and Sales"/>
    <hyperlink ref="A12:J12" location="'Price Movements'!A1" display="Price Movem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showGridLines="0" workbookViewId="0" topLeftCell="A1">
      <selection activeCell="O30" sqref="O30"/>
    </sheetView>
  </sheetViews>
  <sheetFormatPr defaultColWidth="9.140625" defaultRowHeight="15"/>
  <cols>
    <col min="1" max="1" width="30.7109375" style="0" customWidth="1"/>
    <col min="2" max="21" width="12.7109375" style="0" customWidth="1"/>
  </cols>
  <sheetData>
    <row r="1" spans="1:35" s="123" customFormat="1" ht="18.75">
      <c r="A1" s="124" t="s">
        <v>0</v>
      </c>
      <c r="B1" s="2" t="s">
        <v>199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1"/>
      <c r="AF1" s="121"/>
      <c r="AG1" s="121"/>
      <c r="AH1" s="121"/>
      <c r="AI1" s="121"/>
    </row>
    <row r="2" spans="1:14" ht="15">
      <c r="A2" s="131" t="s">
        <v>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4"/>
    </row>
    <row r="3" spans="1:14" ht="15">
      <c r="A3" s="125" t="s">
        <v>69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64"/>
    </row>
    <row r="4" spans="1:14" ht="30" customHeight="1">
      <c r="A4" s="8"/>
      <c r="B4" s="479" t="s">
        <v>234</v>
      </c>
      <c r="C4" s="480"/>
      <c r="D4" s="480"/>
      <c r="E4" s="481"/>
      <c r="F4" s="499" t="s">
        <v>235</v>
      </c>
      <c r="G4" s="500"/>
      <c r="H4" s="500"/>
      <c r="I4" s="501"/>
      <c r="J4" s="499" t="s">
        <v>217</v>
      </c>
      <c r="K4" s="500"/>
      <c r="L4" s="500"/>
      <c r="M4" s="501"/>
      <c r="N4" s="64"/>
    </row>
    <row r="5" spans="1:14" ht="15.75" thickBot="1">
      <c r="A5" s="7"/>
      <c r="B5" s="13" t="s">
        <v>21</v>
      </c>
      <c r="C5" s="177" t="s">
        <v>271</v>
      </c>
      <c r="D5" s="178" t="s">
        <v>279</v>
      </c>
      <c r="E5" s="188" t="s">
        <v>280</v>
      </c>
      <c r="F5" s="13" t="s">
        <v>21</v>
      </c>
      <c r="G5" s="177" t="s">
        <v>271</v>
      </c>
      <c r="H5" s="178" t="s">
        <v>279</v>
      </c>
      <c r="I5" s="188" t="s">
        <v>280</v>
      </c>
      <c r="J5" s="13" t="s">
        <v>21</v>
      </c>
      <c r="K5" s="177" t="s">
        <v>271</v>
      </c>
      <c r="L5" s="178" t="s">
        <v>279</v>
      </c>
      <c r="M5" s="188" t="s">
        <v>280</v>
      </c>
      <c r="N5" s="64"/>
    </row>
    <row r="6" spans="1:14" ht="15">
      <c r="A6" s="67" t="s">
        <v>66</v>
      </c>
      <c r="B6" s="65">
        <v>0</v>
      </c>
      <c r="C6" s="68">
        <v>31</v>
      </c>
      <c r="D6" s="68">
        <v>14</v>
      </c>
      <c r="E6" s="69">
        <v>14</v>
      </c>
      <c r="F6" s="65">
        <v>0</v>
      </c>
      <c r="G6" s="70">
        <v>31</v>
      </c>
      <c r="H6" s="368">
        <v>14</v>
      </c>
      <c r="I6" s="69">
        <v>14</v>
      </c>
      <c r="J6" s="416" t="s">
        <v>89</v>
      </c>
      <c r="K6" s="56">
        <f>G6/C6</f>
        <v>1</v>
      </c>
      <c r="L6" s="56">
        <f aca="true" t="shared" si="0" ref="L6:M7">H6/D6</f>
        <v>1</v>
      </c>
      <c r="M6" s="56">
        <f t="shared" si="0"/>
        <v>1</v>
      </c>
      <c r="N6" s="64"/>
    </row>
    <row r="7" spans="1:14" ht="15.75" thickBot="1">
      <c r="A7" s="39" t="s">
        <v>5</v>
      </c>
      <c r="B7" s="135">
        <v>1</v>
      </c>
      <c r="C7" s="88">
        <v>2</v>
      </c>
      <c r="D7" s="88">
        <v>2</v>
      </c>
      <c r="E7" s="136">
        <v>1</v>
      </c>
      <c r="F7" s="135">
        <v>1</v>
      </c>
      <c r="G7" s="137">
        <v>2</v>
      </c>
      <c r="H7" s="400">
        <v>2</v>
      </c>
      <c r="I7" s="136">
        <v>1</v>
      </c>
      <c r="J7" s="119">
        <f>F7/B7</f>
        <v>1</v>
      </c>
      <c r="K7" s="138">
        <f>G7/C7</f>
        <v>1</v>
      </c>
      <c r="L7" s="138">
        <f t="shared" si="0"/>
        <v>1</v>
      </c>
      <c r="M7" s="138">
        <f t="shared" si="0"/>
        <v>1</v>
      </c>
      <c r="N7" s="64"/>
    </row>
    <row r="8" spans="1:21" ht="15">
      <c r="A8" s="271" t="s">
        <v>68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3"/>
    </row>
    <row r="9" spans="1:21" ht="30" customHeight="1">
      <c r="A9" s="186"/>
      <c r="B9" s="488" t="s">
        <v>221</v>
      </c>
      <c r="C9" s="489"/>
      <c r="D9" s="489"/>
      <c r="E9" s="490"/>
      <c r="F9" s="488" t="s">
        <v>236</v>
      </c>
      <c r="G9" s="489"/>
      <c r="H9" s="489"/>
      <c r="I9" s="490"/>
      <c r="J9" s="499" t="s">
        <v>237</v>
      </c>
      <c r="K9" s="500"/>
      <c r="L9" s="500"/>
      <c r="M9" s="501"/>
      <c r="N9" s="499" t="s">
        <v>224</v>
      </c>
      <c r="O9" s="500"/>
      <c r="P9" s="500"/>
      <c r="Q9" s="501"/>
      <c r="R9" s="499" t="s">
        <v>225</v>
      </c>
      <c r="S9" s="500"/>
      <c r="T9" s="500"/>
      <c r="U9" s="502"/>
    </row>
    <row r="10" spans="1:21" ht="15.75" thickBot="1">
      <c r="A10" s="189"/>
      <c r="B10" s="13" t="s">
        <v>21</v>
      </c>
      <c r="C10" s="177" t="s">
        <v>271</v>
      </c>
      <c r="D10" s="178" t="s">
        <v>279</v>
      </c>
      <c r="E10" s="188" t="s">
        <v>280</v>
      </c>
      <c r="F10" s="13" t="s">
        <v>21</v>
      </c>
      <c r="G10" s="177" t="s">
        <v>271</v>
      </c>
      <c r="H10" s="178" t="s">
        <v>279</v>
      </c>
      <c r="I10" s="188" t="s">
        <v>280</v>
      </c>
      <c r="J10" s="13" t="s">
        <v>21</v>
      </c>
      <c r="K10" s="177" t="s">
        <v>271</v>
      </c>
      <c r="L10" s="178" t="s">
        <v>279</v>
      </c>
      <c r="M10" s="188" t="s">
        <v>280</v>
      </c>
      <c r="N10" s="13" t="s">
        <v>21</v>
      </c>
      <c r="O10" s="177" t="s">
        <v>271</v>
      </c>
      <c r="P10" s="178" t="s">
        <v>279</v>
      </c>
      <c r="Q10" s="188" t="s">
        <v>280</v>
      </c>
      <c r="R10" s="13" t="s">
        <v>21</v>
      </c>
      <c r="S10" s="177" t="s">
        <v>271</v>
      </c>
      <c r="T10" s="178" t="s">
        <v>279</v>
      </c>
      <c r="U10" s="188" t="s">
        <v>280</v>
      </c>
    </row>
    <row r="11" spans="1:21" ht="15">
      <c r="A11" s="383" t="s">
        <v>66</v>
      </c>
      <c r="B11" s="76">
        <v>1</v>
      </c>
      <c r="C11" s="77">
        <v>25</v>
      </c>
      <c r="D11" s="77">
        <v>75</v>
      </c>
      <c r="E11" s="78">
        <v>51</v>
      </c>
      <c r="F11" s="76">
        <v>1</v>
      </c>
      <c r="G11" s="79">
        <v>23</v>
      </c>
      <c r="H11" s="370">
        <v>72</v>
      </c>
      <c r="I11" s="78">
        <v>49</v>
      </c>
      <c r="J11" s="53">
        <f>F11/B11</f>
        <v>1</v>
      </c>
      <c r="K11" s="53">
        <f aca="true" t="shared" si="1" ref="K11:M12">G11/C11</f>
        <v>0.92</v>
      </c>
      <c r="L11" s="53">
        <f t="shared" si="1"/>
        <v>0.96</v>
      </c>
      <c r="M11" s="53">
        <f t="shared" si="1"/>
        <v>0.9607843137254902</v>
      </c>
      <c r="N11" s="76">
        <v>1</v>
      </c>
      <c r="O11" s="79">
        <v>25</v>
      </c>
      <c r="P11" s="370">
        <v>75</v>
      </c>
      <c r="Q11" s="78">
        <v>51</v>
      </c>
      <c r="R11" s="53">
        <f>N11/B11</f>
        <v>1</v>
      </c>
      <c r="S11" s="56">
        <f>O11/C11</f>
        <v>1</v>
      </c>
      <c r="T11" s="56">
        <f aca="true" t="shared" si="2" ref="T11:U12">P11/D11</f>
        <v>1</v>
      </c>
      <c r="U11" s="259">
        <f t="shared" si="2"/>
        <v>1</v>
      </c>
    </row>
    <row r="12" spans="1:21" ht="15.75" thickBot="1">
      <c r="A12" s="384" t="s">
        <v>5</v>
      </c>
      <c r="B12" s="80">
        <v>6</v>
      </c>
      <c r="C12" s="81">
        <v>6</v>
      </c>
      <c r="D12" s="81">
        <v>2</v>
      </c>
      <c r="E12" s="82">
        <v>3</v>
      </c>
      <c r="F12" s="80">
        <v>6</v>
      </c>
      <c r="G12" s="83">
        <v>6</v>
      </c>
      <c r="H12" s="371">
        <v>2</v>
      </c>
      <c r="I12" s="82">
        <v>3</v>
      </c>
      <c r="J12" s="54">
        <f>F12/B12</f>
        <v>1</v>
      </c>
      <c r="K12" s="54">
        <f t="shared" si="1"/>
        <v>1</v>
      </c>
      <c r="L12" s="54">
        <f t="shared" si="1"/>
        <v>1</v>
      </c>
      <c r="M12" s="54">
        <f t="shared" si="1"/>
        <v>1</v>
      </c>
      <c r="N12" s="80">
        <v>6</v>
      </c>
      <c r="O12" s="83">
        <v>6</v>
      </c>
      <c r="P12" s="371">
        <v>2</v>
      </c>
      <c r="Q12" s="82">
        <v>3</v>
      </c>
      <c r="R12" s="54">
        <f>N12/B12</f>
        <v>1</v>
      </c>
      <c r="S12" s="75">
        <f>O12/C12</f>
        <v>1</v>
      </c>
      <c r="T12" s="75">
        <f t="shared" si="2"/>
        <v>1</v>
      </c>
      <c r="U12" s="385">
        <f t="shared" si="2"/>
        <v>1</v>
      </c>
    </row>
    <row r="13" spans="1:21" ht="15">
      <c r="A13" s="257" t="s">
        <v>70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215"/>
    </row>
    <row r="14" spans="1:21" ht="30" customHeight="1">
      <c r="A14" s="186"/>
      <c r="B14" s="506" t="s">
        <v>238</v>
      </c>
      <c r="C14" s="507"/>
      <c r="D14" s="507"/>
      <c r="E14" s="508"/>
      <c r="F14" s="499" t="s">
        <v>226</v>
      </c>
      <c r="G14" s="500"/>
      <c r="H14" s="500"/>
      <c r="I14" s="501"/>
      <c r="J14" s="499" t="s">
        <v>239</v>
      </c>
      <c r="K14" s="500"/>
      <c r="L14" s="500"/>
      <c r="M14" s="501"/>
      <c r="N14" s="499" t="s">
        <v>240</v>
      </c>
      <c r="O14" s="500"/>
      <c r="P14" s="500"/>
      <c r="Q14" s="501"/>
      <c r="R14" s="499" t="s">
        <v>241</v>
      </c>
      <c r="S14" s="500"/>
      <c r="T14" s="500"/>
      <c r="U14" s="502"/>
    </row>
    <row r="15" spans="1:21" ht="15.75" thickBot="1">
      <c r="A15" s="189"/>
      <c r="B15" s="13" t="s">
        <v>21</v>
      </c>
      <c r="C15" s="177" t="s">
        <v>271</v>
      </c>
      <c r="D15" s="178" t="s">
        <v>279</v>
      </c>
      <c r="E15" s="188" t="s">
        <v>280</v>
      </c>
      <c r="F15" s="13" t="s">
        <v>21</v>
      </c>
      <c r="G15" s="177" t="s">
        <v>271</v>
      </c>
      <c r="H15" s="178" t="s">
        <v>279</v>
      </c>
      <c r="I15" s="188" t="s">
        <v>280</v>
      </c>
      <c r="J15" s="13" t="s">
        <v>21</v>
      </c>
      <c r="K15" s="177" t="s">
        <v>271</v>
      </c>
      <c r="L15" s="178" t="s">
        <v>279</v>
      </c>
      <c r="M15" s="188" t="s">
        <v>280</v>
      </c>
      <c r="N15" s="13" t="s">
        <v>21</v>
      </c>
      <c r="O15" s="177" t="s">
        <v>271</v>
      </c>
      <c r="P15" s="178" t="s">
        <v>279</v>
      </c>
      <c r="Q15" s="188" t="s">
        <v>280</v>
      </c>
      <c r="R15" s="13" t="s">
        <v>21</v>
      </c>
      <c r="S15" s="177" t="s">
        <v>271</v>
      </c>
      <c r="T15" s="178" t="s">
        <v>279</v>
      </c>
      <c r="U15" s="188" t="s">
        <v>280</v>
      </c>
    </row>
    <row r="16" spans="1:21" ht="15">
      <c r="A16" s="383" t="s">
        <v>66</v>
      </c>
      <c r="B16" s="76">
        <v>8050</v>
      </c>
      <c r="C16" s="77">
        <v>14205</v>
      </c>
      <c r="D16" s="77">
        <v>14463</v>
      </c>
      <c r="E16" s="78">
        <v>16022</v>
      </c>
      <c r="F16" s="76">
        <v>7877</v>
      </c>
      <c r="G16" s="79">
        <v>13793</v>
      </c>
      <c r="H16" s="370">
        <v>13997</v>
      </c>
      <c r="I16" s="78">
        <v>15260</v>
      </c>
      <c r="J16" s="53">
        <f>F16/B16</f>
        <v>0.9785093167701864</v>
      </c>
      <c r="K16" s="56">
        <f>G16/C16</f>
        <v>0.9709961281239</v>
      </c>
      <c r="L16" s="56">
        <f aca="true" t="shared" si="3" ref="L16:M17">H16/D16</f>
        <v>0.9677798520362304</v>
      </c>
      <c r="M16" s="56">
        <f t="shared" si="3"/>
        <v>0.9524403944576207</v>
      </c>
      <c r="N16" s="76">
        <v>8029</v>
      </c>
      <c r="O16" s="79">
        <v>14179</v>
      </c>
      <c r="P16" s="370">
        <v>14407</v>
      </c>
      <c r="Q16" s="78">
        <v>15830</v>
      </c>
      <c r="R16" s="53">
        <f>N16/B16</f>
        <v>0.9973913043478261</v>
      </c>
      <c r="S16" s="56">
        <f>O16/C16</f>
        <v>0.9981696585709258</v>
      </c>
      <c r="T16" s="56">
        <f aca="true" t="shared" si="4" ref="T16:U17">P16/D16</f>
        <v>0.996128050888474</v>
      </c>
      <c r="U16" s="259">
        <f t="shared" si="4"/>
        <v>0.9880164773436525</v>
      </c>
    </row>
    <row r="17" spans="1:21" ht="15.75" thickBot="1">
      <c r="A17" s="384" t="s">
        <v>5</v>
      </c>
      <c r="B17" s="80">
        <v>294</v>
      </c>
      <c r="C17" s="81">
        <v>647</v>
      </c>
      <c r="D17" s="81">
        <v>571</v>
      </c>
      <c r="E17" s="82">
        <v>525</v>
      </c>
      <c r="F17" s="80">
        <v>293</v>
      </c>
      <c r="G17" s="83">
        <v>646</v>
      </c>
      <c r="H17" s="371">
        <v>571</v>
      </c>
      <c r="I17" s="82">
        <v>525</v>
      </c>
      <c r="J17" s="54">
        <f>F17/B17</f>
        <v>0.9965986394557823</v>
      </c>
      <c r="K17" s="75">
        <f>G17/C17</f>
        <v>0.9984544049459042</v>
      </c>
      <c r="L17" s="75">
        <f t="shared" si="3"/>
        <v>1</v>
      </c>
      <c r="M17" s="75">
        <f t="shared" si="3"/>
        <v>1</v>
      </c>
      <c r="N17" s="80">
        <v>294</v>
      </c>
      <c r="O17" s="83">
        <v>647</v>
      </c>
      <c r="P17" s="371">
        <v>571</v>
      </c>
      <c r="Q17" s="82">
        <v>525</v>
      </c>
      <c r="R17" s="54">
        <f>N17/B17</f>
        <v>1</v>
      </c>
      <c r="S17" s="75">
        <f>O17/C17</f>
        <v>1</v>
      </c>
      <c r="T17" s="75">
        <f t="shared" si="4"/>
        <v>1</v>
      </c>
      <c r="U17" s="385">
        <f t="shared" si="4"/>
        <v>1</v>
      </c>
    </row>
    <row r="18" spans="1:21" ht="15">
      <c r="A18" s="257" t="s">
        <v>90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215"/>
    </row>
    <row r="19" spans="1:21" ht="30" customHeight="1">
      <c r="A19" s="186"/>
      <c r="B19" s="506" t="s">
        <v>91</v>
      </c>
      <c r="C19" s="507"/>
      <c r="D19" s="507"/>
      <c r="E19" s="508"/>
      <c r="F19" s="499" t="s">
        <v>243</v>
      </c>
      <c r="G19" s="500"/>
      <c r="H19" s="500"/>
      <c r="I19" s="501"/>
      <c r="J19" s="499" t="s">
        <v>242</v>
      </c>
      <c r="K19" s="500"/>
      <c r="L19" s="500"/>
      <c r="M19" s="501"/>
      <c r="N19" s="499" t="s">
        <v>244</v>
      </c>
      <c r="O19" s="500"/>
      <c r="P19" s="500"/>
      <c r="Q19" s="501"/>
      <c r="R19" s="499" t="s">
        <v>245</v>
      </c>
      <c r="S19" s="500"/>
      <c r="T19" s="500"/>
      <c r="U19" s="502"/>
    </row>
    <row r="20" spans="1:21" ht="15.75" thickBot="1">
      <c r="A20" s="189"/>
      <c r="B20" s="13" t="s">
        <v>21</v>
      </c>
      <c r="C20" s="177" t="s">
        <v>271</v>
      </c>
      <c r="D20" s="178" t="s">
        <v>279</v>
      </c>
      <c r="E20" s="188" t="s">
        <v>280</v>
      </c>
      <c r="F20" s="13" t="s">
        <v>21</v>
      </c>
      <c r="G20" s="177" t="s">
        <v>271</v>
      </c>
      <c r="H20" s="178" t="s">
        <v>279</v>
      </c>
      <c r="I20" s="188" t="s">
        <v>280</v>
      </c>
      <c r="J20" s="13" t="s">
        <v>21</v>
      </c>
      <c r="K20" s="177" t="s">
        <v>271</v>
      </c>
      <c r="L20" s="178" t="s">
        <v>279</v>
      </c>
      <c r="M20" s="188" t="s">
        <v>280</v>
      </c>
      <c r="N20" s="13" t="s">
        <v>21</v>
      </c>
      <c r="O20" s="177" t="s">
        <v>271</v>
      </c>
      <c r="P20" s="178" t="s">
        <v>279</v>
      </c>
      <c r="Q20" s="188" t="s">
        <v>280</v>
      </c>
      <c r="R20" s="13" t="s">
        <v>21</v>
      </c>
      <c r="S20" s="177" t="s">
        <v>271</v>
      </c>
      <c r="T20" s="178" t="s">
        <v>279</v>
      </c>
      <c r="U20" s="188" t="s">
        <v>280</v>
      </c>
    </row>
    <row r="21" spans="1:21" ht="15">
      <c r="A21" s="383" t="s">
        <v>66</v>
      </c>
      <c r="B21" s="76">
        <v>3963</v>
      </c>
      <c r="C21" s="77">
        <v>5648</v>
      </c>
      <c r="D21" s="77">
        <v>5058</v>
      </c>
      <c r="E21" s="78">
        <v>5508</v>
      </c>
      <c r="F21" s="76">
        <v>3604</v>
      </c>
      <c r="G21" s="79">
        <v>5150</v>
      </c>
      <c r="H21" s="370">
        <v>4445</v>
      </c>
      <c r="I21" s="78">
        <v>4870</v>
      </c>
      <c r="J21" s="53">
        <f>F21/B21</f>
        <v>0.909412061569518</v>
      </c>
      <c r="K21" s="56">
        <f>G21/C21</f>
        <v>0.9118271954674221</v>
      </c>
      <c r="L21" s="56">
        <f aca="true" t="shared" si="5" ref="L21:M22">H21/D21</f>
        <v>0.8788058521154607</v>
      </c>
      <c r="M21" s="56">
        <f t="shared" si="5"/>
        <v>0.884168482207698</v>
      </c>
      <c r="N21" s="76">
        <v>3947</v>
      </c>
      <c r="O21" s="79">
        <v>5636</v>
      </c>
      <c r="P21" s="370">
        <v>5045</v>
      </c>
      <c r="Q21" s="78">
        <v>5492</v>
      </c>
      <c r="R21" s="53">
        <f>N21/B21</f>
        <v>0.9959626545546303</v>
      </c>
      <c r="S21" s="56">
        <f>O21/C21</f>
        <v>0.9978753541076487</v>
      </c>
      <c r="T21" s="56">
        <f aca="true" t="shared" si="6" ref="T21:U22">P21/D21</f>
        <v>0.9974298141557928</v>
      </c>
      <c r="U21" s="259">
        <f t="shared" si="6"/>
        <v>0.9970951343500363</v>
      </c>
    </row>
    <row r="22" spans="1:21" ht="15.75" thickBot="1">
      <c r="A22" s="386" t="s">
        <v>5</v>
      </c>
      <c r="B22" s="387">
        <v>101</v>
      </c>
      <c r="C22" s="388">
        <v>169</v>
      </c>
      <c r="D22" s="388">
        <v>102</v>
      </c>
      <c r="E22" s="390">
        <v>115</v>
      </c>
      <c r="F22" s="387">
        <v>101</v>
      </c>
      <c r="G22" s="391">
        <v>168</v>
      </c>
      <c r="H22" s="392">
        <v>102</v>
      </c>
      <c r="I22" s="390">
        <v>115</v>
      </c>
      <c r="J22" s="265">
        <f>F22/B22</f>
        <v>1</v>
      </c>
      <c r="K22" s="279">
        <f>G22/C22</f>
        <v>0.9940828402366864</v>
      </c>
      <c r="L22" s="279">
        <f t="shared" si="5"/>
        <v>1</v>
      </c>
      <c r="M22" s="279">
        <f t="shared" si="5"/>
        <v>1</v>
      </c>
      <c r="N22" s="387">
        <v>101</v>
      </c>
      <c r="O22" s="391">
        <v>169</v>
      </c>
      <c r="P22" s="392">
        <v>102</v>
      </c>
      <c r="Q22" s="390">
        <v>115</v>
      </c>
      <c r="R22" s="265">
        <f>N22/B22</f>
        <v>1</v>
      </c>
      <c r="S22" s="279">
        <f>O22/C22</f>
        <v>1</v>
      </c>
      <c r="T22" s="279">
        <f t="shared" si="6"/>
        <v>1</v>
      </c>
      <c r="U22" s="280">
        <f t="shared" si="6"/>
        <v>1</v>
      </c>
    </row>
    <row r="23" spans="1:21" ht="15">
      <c r="A23" s="191" t="s">
        <v>92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85"/>
      <c r="N23" s="89"/>
      <c r="O23" s="89"/>
      <c r="P23" s="89"/>
      <c r="Q23" s="89"/>
      <c r="R23" s="90"/>
      <c r="S23" s="90"/>
      <c r="T23" s="90"/>
      <c r="U23" s="88"/>
    </row>
    <row r="24" spans="1:21" ht="15">
      <c r="A24" s="256" t="s">
        <v>93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212"/>
      <c r="N24" s="89"/>
      <c r="O24" s="89"/>
      <c r="P24" s="89"/>
      <c r="Q24" s="89"/>
      <c r="R24" s="90"/>
      <c r="S24" s="90"/>
      <c r="T24" s="90"/>
      <c r="U24" s="88"/>
    </row>
    <row r="25" spans="1:21" ht="30" customHeight="1">
      <c r="A25" s="186"/>
      <c r="B25" s="479" t="s">
        <v>246</v>
      </c>
      <c r="C25" s="480"/>
      <c r="D25" s="480"/>
      <c r="E25" s="481"/>
      <c r="F25" s="483" t="s">
        <v>247</v>
      </c>
      <c r="G25" s="484"/>
      <c r="H25" s="484"/>
      <c r="I25" s="485"/>
      <c r="J25" s="483" t="s">
        <v>248</v>
      </c>
      <c r="K25" s="484"/>
      <c r="L25" s="484"/>
      <c r="M25" s="486"/>
      <c r="N25" s="89"/>
      <c r="O25" s="89"/>
      <c r="P25" s="89"/>
      <c r="Q25" s="89"/>
      <c r="R25" s="90"/>
      <c r="S25" s="90"/>
      <c r="T25" s="90"/>
      <c r="U25" s="88"/>
    </row>
    <row r="26" spans="1:21" ht="15.75" thickBot="1">
      <c r="A26" s="189"/>
      <c r="B26" s="13" t="s">
        <v>21</v>
      </c>
      <c r="C26" s="177" t="s">
        <v>271</v>
      </c>
      <c r="D26" s="178" t="s">
        <v>279</v>
      </c>
      <c r="E26" s="188" t="s">
        <v>280</v>
      </c>
      <c r="F26" s="13" t="s">
        <v>21</v>
      </c>
      <c r="G26" s="177" t="s">
        <v>271</v>
      </c>
      <c r="H26" s="178" t="s">
        <v>279</v>
      </c>
      <c r="I26" s="188" t="s">
        <v>280</v>
      </c>
      <c r="J26" s="13" t="s">
        <v>21</v>
      </c>
      <c r="K26" s="177" t="s">
        <v>271</v>
      </c>
      <c r="L26" s="178" t="s">
        <v>279</v>
      </c>
      <c r="M26" s="188" t="s">
        <v>280</v>
      </c>
      <c r="N26" s="89"/>
      <c r="O26" s="89"/>
      <c r="P26" s="89"/>
      <c r="Q26" s="89"/>
      <c r="R26" s="90"/>
      <c r="S26" s="90"/>
      <c r="T26" s="90"/>
      <c r="U26" s="88"/>
    </row>
    <row r="27" spans="1:21" ht="15">
      <c r="A27" s="383" t="s">
        <v>66</v>
      </c>
      <c r="B27" s="65">
        <v>326</v>
      </c>
      <c r="C27" s="68">
        <v>737</v>
      </c>
      <c r="D27" s="68">
        <v>753</v>
      </c>
      <c r="E27" s="69">
        <v>555</v>
      </c>
      <c r="F27" s="65">
        <v>324</v>
      </c>
      <c r="G27" s="70">
        <v>727</v>
      </c>
      <c r="H27" s="368">
        <v>745</v>
      </c>
      <c r="I27" s="69">
        <v>551</v>
      </c>
      <c r="J27" s="53">
        <f>F27/B27</f>
        <v>0.9938650306748467</v>
      </c>
      <c r="K27" s="56">
        <f>G27/C27</f>
        <v>0.9864314789687924</v>
      </c>
      <c r="L27" s="56">
        <f aca="true" t="shared" si="7" ref="L27:M28">H27/D27</f>
        <v>0.9893758300132802</v>
      </c>
      <c r="M27" s="259">
        <f t="shared" si="7"/>
        <v>0.9927927927927928</v>
      </c>
      <c r="N27" s="89"/>
      <c r="O27" s="89"/>
      <c r="P27" s="89"/>
      <c r="Q27" s="89"/>
      <c r="R27" s="90"/>
      <c r="S27" s="90"/>
      <c r="T27" s="90"/>
      <c r="U27" s="88"/>
    </row>
    <row r="28" spans="1:21" ht="15.75" thickBot="1">
      <c r="A28" s="384" t="s">
        <v>5</v>
      </c>
      <c r="B28" s="66">
        <v>20</v>
      </c>
      <c r="C28" s="72">
        <v>38</v>
      </c>
      <c r="D28" s="72">
        <v>37</v>
      </c>
      <c r="E28" s="73">
        <v>23</v>
      </c>
      <c r="F28" s="66">
        <v>20</v>
      </c>
      <c r="G28" s="74">
        <v>38</v>
      </c>
      <c r="H28" s="369">
        <v>35</v>
      </c>
      <c r="I28" s="73">
        <v>23</v>
      </c>
      <c r="J28" s="54">
        <f>F28/B28</f>
        <v>1</v>
      </c>
      <c r="K28" s="75">
        <f>G28/C28</f>
        <v>1</v>
      </c>
      <c r="L28" s="75">
        <f t="shared" si="7"/>
        <v>0.9459459459459459</v>
      </c>
      <c r="M28" s="385">
        <f t="shared" si="7"/>
        <v>1</v>
      </c>
      <c r="N28" s="89"/>
      <c r="O28" s="89"/>
      <c r="P28" s="89"/>
      <c r="Q28" s="89"/>
      <c r="R28" s="90"/>
      <c r="S28" s="90"/>
      <c r="T28" s="90"/>
      <c r="U28" s="88"/>
    </row>
    <row r="29" spans="1:21" ht="15">
      <c r="A29" s="257" t="s">
        <v>252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215"/>
      <c r="N29" s="89"/>
      <c r="O29" s="89"/>
      <c r="P29" s="89"/>
      <c r="Q29" s="89"/>
      <c r="R29" s="90"/>
      <c r="S29" s="90"/>
      <c r="T29" s="90"/>
      <c r="U29" s="88"/>
    </row>
    <row r="30" spans="1:21" ht="30" customHeight="1">
      <c r="A30" s="186"/>
      <c r="B30" s="499" t="s">
        <v>249</v>
      </c>
      <c r="C30" s="500"/>
      <c r="D30" s="500"/>
      <c r="E30" s="501"/>
      <c r="F30" s="499" t="s">
        <v>250</v>
      </c>
      <c r="G30" s="500"/>
      <c r="H30" s="500"/>
      <c r="I30" s="501"/>
      <c r="J30" s="499" t="s">
        <v>251</v>
      </c>
      <c r="K30" s="500"/>
      <c r="L30" s="500"/>
      <c r="M30" s="502"/>
      <c r="N30" s="89"/>
      <c r="O30" s="89"/>
      <c r="P30" s="89"/>
      <c r="Q30" s="89"/>
      <c r="R30" s="90"/>
      <c r="S30" s="90"/>
      <c r="T30" s="90"/>
      <c r="U30" s="88"/>
    </row>
    <row r="31" spans="1:21" ht="15.75" thickBot="1">
      <c r="A31" s="189"/>
      <c r="B31" s="13" t="s">
        <v>21</v>
      </c>
      <c r="C31" s="177" t="s">
        <v>271</v>
      </c>
      <c r="D31" s="178" t="s">
        <v>279</v>
      </c>
      <c r="E31" s="188" t="s">
        <v>280</v>
      </c>
      <c r="F31" s="13" t="s">
        <v>21</v>
      </c>
      <c r="G31" s="177" t="s">
        <v>271</v>
      </c>
      <c r="H31" s="178" t="s">
        <v>279</v>
      </c>
      <c r="I31" s="188" t="s">
        <v>280</v>
      </c>
      <c r="J31" s="13" t="s">
        <v>21</v>
      </c>
      <c r="K31" s="177" t="s">
        <v>271</v>
      </c>
      <c r="L31" s="178" t="s">
        <v>279</v>
      </c>
      <c r="M31" s="188" t="s">
        <v>280</v>
      </c>
      <c r="N31" s="89"/>
      <c r="O31" s="89"/>
      <c r="P31" s="89"/>
      <c r="Q31" s="89"/>
      <c r="R31" s="90"/>
      <c r="S31" s="90"/>
      <c r="T31" s="90"/>
      <c r="U31" s="88"/>
    </row>
    <row r="32" spans="1:21" ht="15">
      <c r="A32" s="383" t="s">
        <v>66</v>
      </c>
      <c r="B32" s="76">
        <v>1031</v>
      </c>
      <c r="C32" s="77">
        <v>1766</v>
      </c>
      <c r="D32" s="77">
        <v>1796</v>
      </c>
      <c r="E32" s="78">
        <v>1664</v>
      </c>
      <c r="F32" s="76">
        <v>986</v>
      </c>
      <c r="G32" s="79">
        <v>1692</v>
      </c>
      <c r="H32" s="370">
        <v>1779</v>
      </c>
      <c r="I32" s="78">
        <v>1639</v>
      </c>
      <c r="J32" s="53">
        <f>F32/B32</f>
        <v>0.95635305528613</v>
      </c>
      <c r="K32" s="56">
        <f>G32/C32</f>
        <v>0.9580973952434881</v>
      </c>
      <c r="L32" s="56">
        <f aca="true" t="shared" si="8" ref="L32:M33">H32/D32</f>
        <v>0.9905345211581291</v>
      </c>
      <c r="M32" s="259">
        <f t="shared" si="8"/>
        <v>0.9849759615384616</v>
      </c>
      <c r="N32" s="89"/>
      <c r="O32" s="89"/>
      <c r="P32" s="89"/>
      <c r="Q32" s="89"/>
      <c r="R32" s="90"/>
      <c r="S32" s="90"/>
      <c r="T32" s="90"/>
      <c r="U32" s="88"/>
    </row>
    <row r="33" spans="1:21" ht="15.75" thickBot="1">
      <c r="A33" s="384" t="s">
        <v>5</v>
      </c>
      <c r="B33" s="80">
        <v>64</v>
      </c>
      <c r="C33" s="81">
        <v>114</v>
      </c>
      <c r="D33" s="81">
        <v>121</v>
      </c>
      <c r="E33" s="82">
        <v>99</v>
      </c>
      <c r="F33" s="80">
        <v>64</v>
      </c>
      <c r="G33" s="83">
        <v>114</v>
      </c>
      <c r="H33" s="371">
        <v>120</v>
      </c>
      <c r="I33" s="82">
        <v>99</v>
      </c>
      <c r="J33" s="54">
        <f>F33/B33</f>
        <v>1</v>
      </c>
      <c r="K33" s="75">
        <f>G33/C33</f>
        <v>1</v>
      </c>
      <c r="L33" s="75">
        <f t="shared" si="8"/>
        <v>0.9917355371900827</v>
      </c>
      <c r="M33" s="385">
        <f t="shared" si="8"/>
        <v>1</v>
      </c>
      <c r="N33" s="89"/>
      <c r="O33" s="89"/>
      <c r="P33" s="89"/>
      <c r="Q33" s="89"/>
      <c r="R33" s="90"/>
      <c r="S33" s="90"/>
      <c r="T33" s="90"/>
      <c r="U33" s="88"/>
    </row>
    <row r="34" spans="1:21" ht="15">
      <c r="A34" s="257" t="s">
        <v>261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215"/>
      <c r="N34" s="89"/>
      <c r="O34" s="89"/>
      <c r="P34" s="89"/>
      <c r="Q34" s="89"/>
      <c r="R34" s="90"/>
      <c r="S34" s="90"/>
      <c r="T34" s="90"/>
      <c r="U34" s="88"/>
    </row>
    <row r="35" spans="1:21" ht="30" customHeight="1">
      <c r="A35" s="186"/>
      <c r="B35" s="488" t="s">
        <v>253</v>
      </c>
      <c r="C35" s="489"/>
      <c r="D35" s="489"/>
      <c r="E35" s="490"/>
      <c r="F35" s="499" t="s">
        <v>254</v>
      </c>
      <c r="G35" s="500"/>
      <c r="H35" s="500"/>
      <c r="I35" s="501"/>
      <c r="J35" s="499" t="s">
        <v>255</v>
      </c>
      <c r="K35" s="500"/>
      <c r="L35" s="500"/>
      <c r="M35" s="502"/>
      <c r="N35" s="89"/>
      <c r="O35" s="89"/>
      <c r="P35" s="89"/>
      <c r="Q35" s="89"/>
      <c r="R35" s="90"/>
      <c r="S35" s="90"/>
      <c r="T35" s="90"/>
      <c r="U35" s="88"/>
    </row>
    <row r="36" spans="1:21" ht="15.75" thickBot="1">
      <c r="A36" s="189"/>
      <c r="B36" s="13" t="s">
        <v>21</v>
      </c>
      <c r="C36" s="177" t="s">
        <v>271</v>
      </c>
      <c r="D36" s="178" t="s">
        <v>279</v>
      </c>
      <c r="E36" s="188" t="s">
        <v>280</v>
      </c>
      <c r="F36" s="13" t="s">
        <v>21</v>
      </c>
      <c r="G36" s="177" t="s">
        <v>271</v>
      </c>
      <c r="H36" s="178" t="s">
        <v>279</v>
      </c>
      <c r="I36" s="188" t="s">
        <v>280</v>
      </c>
      <c r="J36" s="13" t="s">
        <v>21</v>
      </c>
      <c r="K36" s="177" t="s">
        <v>271</v>
      </c>
      <c r="L36" s="178" t="s">
        <v>279</v>
      </c>
      <c r="M36" s="188" t="s">
        <v>280</v>
      </c>
      <c r="N36" s="89"/>
      <c r="O36" s="89"/>
      <c r="P36" s="89"/>
      <c r="Q36" s="89"/>
      <c r="R36" s="90"/>
      <c r="S36" s="90"/>
      <c r="T36" s="90"/>
      <c r="U36" s="88"/>
    </row>
    <row r="37" spans="1:13" ht="15">
      <c r="A37" s="383" t="s">
        <v>66</v>
      </c>
      <c r="B37" s="76">
        <v>2681</v>
      </c>
      <c r="C37" s="77">
        <v>4890</v>
      </c>
      <c r="D37" s="77">
        <v>5324</v>
      </c>
      <c r="E37" s="78">
        <v>5210</v>
      </c>
      <c r="F37" s="76">
        <v>2621</v>
      </c>
      <c r="G37" s="79">
        <v>4827</v>
      </c>
      <c r="H37" s="370">
        <v>5275</v>
      </c>
      <c r="I37" s="78">
        <v>5170</v>
      </c>
      <c r="J37" s="53">
        <f>F37/B37</f>
        <v>0.9776202909362178</v>
      </c>
      <c r="K37" s="56">
        <f>G37/C37</f>
        <v>0.9871165644171779</v>
      </c>
      <c r="L37" s="56">
        <f aca="true" t="shared" si="9" ref="L37:M38">H37/D37</f>
        <v>0.9907963936889557</v>
      </c>
      <c r="M37" s="259">
        <f t="shared" si="9"/>
        <v>0.9923224568138196</v>
      </c>
    </row>
    <row r="38" spans="1:13" ht="15.75" thickBot="1">
      <c r="A38" s="384" t="s">
        <v>5</v>
      </c>
      <c r="B38" s="80">
        <v>187</v>
      </c>
      <c r="C38" s="81">
        <v>392</v>
      </c>
      <c r="D38" s="81">
        <v>373</v>
      </c>
      <c r="E38" s="82">
        <v>377</v>
      </c>
      <c r="F38" s="80">
        <v>187</v>
      </c>
      <c r="G38" s="83">
        <v>391</v>
      </c>
      <c r="H38" s="371">
        <v>372</v>
      </c>
      <c r="I38" s="82">
        <v>377</v>
      </c>
      <c r="J38" s="54">
        <f>F38/B38</f>
        <v>1</v>
      </c>
      <c r="K38" s="75">
        <f>G38/C38</f>
        <v>0.9974489795918368</v>
      </c>
      <c r="L38" s="75">
        <f t="shared" si="9"/>
        <v>0.9973190348525469</v>
      </c>
      <c r="M38" s="385">
        <f t="shared" si="9"/>
        <v>1</v>
      </c>
    </row>
    <row r="39" spans="1:13" ht="15">
      <c r="A39" s="191" t="s">
        <v>95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330"/>
    </row>
    <row r="40" spans="1:13" ht="15">
      <c r="A40" s="256" t="s">
        <v>97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212"/>
    </row>
    <row r="41" spans="1:13" ht="30" customHeight="1">
      <c r="A41" s="186"/>
      <c r="B41" s="499" t="s">
        <v>256</v>
      </c>
      <c r="C41" s="500"/>
      <c r="D41" s="500"/>
      <c r="E41" s="501"/>
      <c r="F41" s="499" t="s">
        <v>257</v>
      </c>
      <c r="G41" s="500"/>
      <c r="H41" s="500"/>
      <c r="I41" s="501"/>
      <c r="J41" s="499" t="s">
        <v>258</v>
      </c>
      <c r="K41" s="500"/>
      <c r="L41" s="500"/>
      <c r="M41" s="502"/>
    </row>
    <row r="42" spans="1:13" ht="15.75" thickBot="1">
      <c r="A42" s="189"/>
      <c r="B42" s="13" t="s">
        <v>21</v>
      </c>
      <c r="C42" s="177" t="s">
        <v>271</v>
      </c>
      <c r="D42" s="178" t="s">
        <v>279</v>
      </c>
      <c r="E42" s="188" t="s">
        <v>280</v>
      </c>
      <c r="F42" s="13" t="s">
        <v>21</v>
      </c>
      <c r="G42" s="177" t="s">
        <v>271</v>
      </c>
      <c r="H42" s="178" t="s">
        <v>279</v>
      </c>
      <c r="I42" s="188" t="s">
        <v>280</v>
      </c>
      <c r="J42" s="13" t="s">
        <v>21</v>
      </c>
      <c r="K42" s="177" t="s">
        <v>271</v>
      </c>
      <c r="L42" s="178" t="s">
        <v>279</v>
      </c>
      <c r="M42" s="188" t="s">
        <v>280</v>
      </c>
    </row>
    <row r="43" spans="1:13" ht="15">
      <c r="A43" s="383" t="s">
        <v>66</v>
      </c>
      <c r="B43" s="65">
        <v>108</v>
      </c>
      <c r="C43" s="68">
        <v>242</v>
      </c>
      <c r="D43" s="68">
        <v>221</v>
      </c>
      <c r="E43" s="69">
        <v>202</v>
      </c>
      <c r="F43" s="65">
        <v>101</v>
      </c>
      <c r="G43" s="70">
        <v>239</v>
      </c>
      <c r="H43" s="368">
        <v>219</v>
      </c>
      <c r="I43" s="69">
        <v>194</v>
      </c>
      <c r="J43" s="53">
        <f>F43/B43</f>
        <v>0.9351851851851852</v>
      </c>
      <c r="K43" s="56">
        <f>G43/C43</f>
        <v>0.987603305785124</v>
      </c>
      <c r="L43" s="56">
        <f aca="true" t="shared" si="10" ref="L43:M44">H43/D43</f>
        <v>0.9909502262443439</v>
      </c>
      <c r="M43" s="259">
        <f t="shared" si="10"/>
        <v>0.9603960396039604</v>
      </c>
    </row>
    <row r="44" spans="1:13" ht="15.75" thickBot="1">
      <c r="A44" s="236" t="s">
        <v>5</v>
      </c>
      <c r="B44" s="135">
        <v>21</v>
      </c>
      <c r="C44" s="88">
        <v>28</v>
      </c>
      <c r="D44" s="88">
        <v>39</v>
      </c>
      <c r="E44" s="136">
        <v>22</v>
      </c>
      <c r="F44" s="135">
        <v>21</v>
      </c>
      <c r="G44" s="137">
        <v>28</v>
      </c>
      <c r="H44" s="400">
        <v>39</v>
      </c>
      <c r="I44" s="136">
        <v>22</v>
      </c>
      <c r="J44" s="119">
        <f>F44/B44</f>
        <v>1</v>
      </c>
      <c r="K44" s="138">
        <f>G44/C44</f>
        <v>1</v>
      </c>
      <c r="L44" s="138">
        <f t="shared" si="10"/>
        <v>1</v>
      </c>
      <c r="M44" s="401">
        <f t="shared" si="10"/>
        <v>1</v>
      </c>
    </row>
    <row r="45" spans="1:21" ht="15">
      <c r="A45" s="271" t="s">
        <v>96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3"/>
    </row>
    <row r="46" spans="1:21" ht="30" customHeight="1">
      <c r="A46" s="186"/>
      <c r="B46" s="499" t="s">
        <v>259</v>
      </c>
      <c r="C46" s="500"/>
      <c r="D46" s="500"/>
      <c r="E46" s="501"/>
      <c r="F46" s="499" t="s">
        <v>262</v>
      </c>
      <c r="G46" s="500"/>
      <c r="H46" s="500"/>
      <c r="I46" s="501"/>
      <c r="J46" s="499" t="s">
        <v>263</v>
      </c>
      <c r="K46" s="500"/>
      <c r="L46" s="500"/>
      <c r="M46" s="501"/>
      <c r="N46" s="499" t="s">
        <v>264</v>
      </c>
      <c r="O46" s="500"/>
      <c r="P46" s="500"/>
      <c r="Q46" s="501"/>
      <c r="R46" s="499" t="s">
        <v>265</v>
      </c>
      <c r="S46" s="500"/>
      <c r="T46" s="500"/>
      <c r="U46" s="502"/>
    </row>
    <row r="47" spans="1:21" ht="15.75" thickBot="1">
      <c r="A47" s="189"/>
      <c r="B47" s="13" t="s">
        <v>21</v>
      </c>
      <c r="C47" s="177" t="s">
        <v>271</v>
      </c>
      <c r="D47" s="178" t="s">
        <v>279</v>
      </c>
      <c r="E47" s="188" t="s">
        <v>280</v>
      </c>
      <c r="F47" s="13" t="s">
        <v>21</v>
      </c>
      <c r="G47" s="177" t="s">
        <v>271</v>
      </c>
      <c r="H47" s="178" t="s">
        <v>279</v>
      </c>
      <c r="I47" s="188" t="s">
        <v>280</v>
      </c>
      <c r="J47" s="13" t="s">
        <v>21</v>
      </c>
      <c r="K47" s="177" t="s">
        <v>271</v>
      </c>
      <c r="L47" s="178" t="s">
        <v>279</v>
      </c>
      <c r="M47" s="188" t="s">
        <v>280</v>
      </c>
      <c r="N47" s="13" t="s">
        <v>21</v>
      </c>
      <c r="O47" s="177" t="s">
        <v>271</v>
      </c>
      <c r="P47" s="178" t="s">
        <v>279</v>
      </c>
      <c r="Q47" s="188" t="s">
        <v>280</v>
      </c>
      <c r="R47" s="13" t="s">
        <v>21</v>
      </c>
      <c r="S47" s="177" t="s">
        <v>271</v>
      </c>
      <c r="T47" s="178" t="s">
        <v>279</v>
      </c>
      <c r="U47" s="188" t="s">
        <v>280</v>
      </c>
    </row>
    <row r="48" spans="1:21" ht="15">
      <c r="A48" s="383" t="s">
        <v>66</v>
      </c>
      <c r="B48" s="76">
        <v>1149</v>
      </c>
      <c r="C48" s="77">
        <v>2410</v>
      </c>
      <c r="D48" s="77">
        <v>2320</v>
      </c>
      <c r="E48" s="78">
        <v>2133</v>
      </c>
      <c r="F48" s="76">
        <v>1120</v>
      </c>
      <c r="G48" s="79">
        <v>2370</v>
      </c>
      <c r="H48" s="370">
        <v>2247</v>
      </c>
      <c r="I48" s="78">
        <v>2062</v>
      </c>
      <c r="J48" s="53">
        <f>F48/B48</f>
        <v>0.9747606614447345</v>
      </c>
      <c r="K48" s="56">
        <f>G48/C48</f>
        <v>0.983402489626556</v>
      </c>
      <c r="L48" s="56">
        <f aca="true" t="shared" si="11" ref="L48:M49">H48/D48</f>
        <v>0.9685344827586206</v>
      </c>
      <c r="M48" s="56">
        <f t="shared" si="11"/>
        <v>0.96671354899203</v>
      </c>
      <c r="N48" s="76">
        <v>1136</v>
      </c>
      <c r="O48" s="79">
        <v>2391</v>
      </c>
      <c r="P48" s="370">
        <v>2296</v>
      </c>
      <c r="Q48" s="78">
        <v>2101</v>
      </c>
      <c r="R48" s="53">
        <f>N48/B48</f>
        <v>0.9886858137510879</v>
      </c>
      <c r="S48" s="56">
        <f>O48/C48</f>
        <v>0.9921161825726141</v>
      </c>
      <c r="T48" s="56">
        <f aca="true" t="shared" si="12" ref="T48:U49">P48/D48</f>
        <v>0.9896551724137931</v>
      </c>
      <c r="U48" s="259">
        <f t="shared" si="12"/>
        <v>0.9849976558837318</v>
      </c>
    </row>
    <row r="49" spans="1:21" ht="15.75" thickBot="1">
      <c r="A49" s="384" t="s">
        <v>5</v>
      </c>
      <c r="B49" s="80">
        <v>119</v>
      </c>
      <c r="C49" s="81">
        <v>258</v>
      </c>
      <c r="D49" s="81">
        <v>271</v>
      </c>
      <c r="E49" s="82">
        <v>270</v>
      </c>
      <c r="F49" s="80">
        <v>117</v>
      </c>
      <c r="G49" s="83">
        <v>255</v>
      </c>
      <c r="H49" s="371">
        <v>270</v>
      </c>
      <c r="I49" s="82">
        <v>269</v>
      </c>
      <c r="J49" s="54">
        <f>F49/B49</f>
        <v>0.9831932773109243</v>
      </c>
      <c r="K49" s="75">
        <f>G49/C49</f>
        <v>0.9883720930232558</v>
      </c>
      <c r="L49" s="75">
        <f t="shared" si="11"/>
        <v>0.996309963099631</v>
      </c>
      <c r="M49" s="75">
        <f t="shared" si="11"/>
        <v>0.9962962962962963</v>
      </c>
      <c r="N49" s="80">
        <v>118</v>
      </c>
      <c r="O49" s="83">
        <v>255</v>
      </c>
      <c r="P49" s="371">
        <v>271</v>
      </c>
      <c r="Q49" s="82">
        <v>269</v>
      </c>
      <c r="R49" s="54">
        <f>N49/B49</f>
        <v>0.9915966386554622</v>
      </c>
      <c r="S49" s="75">
        <f>O49/C49</f>
        <v>0.9883720930232558</v>
      </c>
      <c r="T49" s="75">
        <f t="shared" si="12"/>
        <v>1</v>
      </c>
      <c r="U49" s="385">
        <f t="shared" si="12"/>
        <v>0.9962962962962963</v>
      </c>
    </row>
    <row r="50" spans="1:21" ht="15">
      <c r="A50" s="257" t="s">
        <v>260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215"/>
    </row>
    <row r="51" spans="1:21" ht="30" customHeight="1">
      <c r="A51" s="186"/>
      <c r="B51" s="499" t="s">
        <v>267</v>
      </c>
      <c r="C51" s="500"/>
      <c r="D51" s="500"/>
      <c r="E51" s="501"/>
      <c r="F51" s="499" t="s">
        <v>266</v>
      </c>
      <c r="G51" s="500"/>
      <c r="H51" s="500"/>
      <c r="I51" s="501"/>
      <c r="J51" s="499" t="s">
        <v>268</v>
      </c>
      <c r="K51" s="500"/>
      <c r="L51" s="500"/>
      <c r="M51" s="501"/>
      <c r="N51" s="499" t="s">
        <v>269</v>
      </c>
      <c r="O51" s="500"/>
      <c r="P51" s="500"/>
      <c r="Q51" s="501"/>
      <c r="R51" s="499" t="s">
        <v>270</v>
      </c>
      <c r="S51" s="500"/>
      <c r="T51" s="500"/>
      <c r="U51" s="502"/>
    </row>
    <row r="52" spans="1:21" ht="15.75" thickBot="1">
      <c r="A52" s="189"/>
      <c r="B52" s="13" t="s">
        <v>21</v>
      </c>
      <c r="C52" s="177" t="s">
        <v>271</v>
      </c>
      <c r="D52" s="178" t="s">
        <v>279</v>
      </c>
      <c r="E52" s="188" t="s">
        <v>280</v>
      </c>
      <c r="F52" s="13" t="s">
        <v>21</v>
      </c>
      <c r="G52" s="177" t="s">
        <v>271</v>
      </c>
      <c r="H52" s="178" t="s">
        <v>279</v>
      </c>
      <c r="I52" s="188" t="s">
        <v>280</v>
      </c>
      <c r="J52" s="13" t="s">
        <v>21</v>
      </c>
      <c r="K52" s="177" t="s">
        <v>271</v>
      </c>
      <c r="L52" s="178" t="s">
        <v>279</v>
      </c>
      <c r="M52" s="188" t="s">
        <v>280</v>
      </c>
      <c r="N52" s="13" t="s">
        <v>21</v>
      </c>
      <c r="O52" s="177" t="s">
        <v>271</v>
      </c>
      <c r="P52" s="178" t="s">
        <v>279</v>
      </c>
      <c r="Q52" s="188" t="s">
        <v>280</v>
      </c>
      <c r="R52" s="13" t="s">
        <v>21</v>
      </c>
      <c r="S52" s="177" t="s">
        <v>271</v>
      </c>
      <c r="T52" s="178" t="s">
        <v>279</v>
      </c>
      <c r="U52" s="188" t="s">
        <v>280</v>
      </c>
    </row>
    <row r="53" spans="1:21" ht="15">
      <c r="A53" s="383" t="s">
        <v>66</v>
      </c>
      <c r="B53" s="76">
        <v>573</v>
      </c>
      <c r="C53" s="77">
        <v>928</v>
      </c>
      <c r="D53" s="77">
        <v>1031</v>
      </c>
      <c r="E53" s="78">
        <v>847</v>
      </c>
      <c r="F53" s="76">
        <v>569</v>
      </c>
      <c r="G53" s="79">
        <v>914</v>
      </c>
      <c r="H53" s="370">
        <v>1023</v>
      </c>
      <c r="I53" s="78">
        <v>837</v>
      </c>
      <c r="J53" s="53">
        <f>F53/B53</f>
        <v>0.9930191972076788</v>
      </c>
      <c r="K53" s="56">
        <f>G53/C53</f>
        <v>0.9849137931034483</v>
      </c>
      <c r="L53" s="56">
        <f aca="true" t="shared" si="13" ref="L53:M54">H53/D53</f>
        <v>0.9922405431619786</v>
      </c>
      <c r="M53" s="56">
        <f t="shared" si="13"/>
        <v>0.9881936245572609</v>
      </c>
      <c r="N53" s="76">
        <v>572</v>
      </c>
      <c r="O53" s="79">
        <v>919</v>
      </c>
      <c r="P53" s="370">
        <v>1026</v>
      </c>
      <c r="Q53" s="78">
        <v>843</v>
      </c>
      <c r="R53" s="53">
        <f>N53/B53</f>
        <v>0.9982547993019197</v>
      </c>
      <c r="S53" s="56">
        <f>O53/C53</f>
        <v>0.990301724137931</v>
      </c>
      <c r="T53" s="56">
        <f aca="true" t="shared" si="14" ref="T53:U54">P53/D53</f>
        <v>0.9951503394762367</v>
      </c>
      <c r="U53" s="259">
        <f t="shared" si="14"/>
        <v>0.9952774498229043</v>
      </c>
    </row>
    <row r="54" spans="1:21" ht="15.75" thickBot="1">
      <c r="A54" s="386" t="s">
        <v>5</v>
      </c>
      <c r="B54" s="387">
        <v>5</v>
      </c>
      <c r="C54" s="388">
        <v>7</v>
      </c>
      <c r="D54" s="388">
        <v>8</v>
      </c>
      <c r="E54" s="390">
        <v>10</v>
      </c>
      <c r="F54" s="387">
        <v>5</v>
      </c>
      <c r="G54" s="391">
        <v>7</v>
      </c>
      <c r="H54" s="392">
        <v>8</v>
      </c>
      <c r="I54" s="390">
        <v>10</v>
      </c>
      <c r="J54" s="265">
        <f>F54/B54</f>
        <v>1</v>
      </c>
      <c r="K54" s="279">
        <f>G54/C54</f>
        <v>1</v>
      </c>
      <c r="L54" s="279">
        <f t="shared" si="13"/>
        <v>1</v>
      </c>
      <c r="M54" s="279">
        <f t="shared" si="13"/>
        <v>1</v>
      </c>
      <c r="N54" s="387">
        <v>5</v>
      </c>
      <c r="O54" s="391">
        <v>7</v>
      </c>
      <c r="P54" s="392">
        <v>8</v>
      </c>
      <c r="Q54" s="390">
        <v>10</v>
      </c>
      <c r="R54" s="265">
        <f>N54/B54</f>
        <v>1</v>
      </c>
      <c r="S54" s="279">
        <f>O54/C54</f>
        <v>1</v>
      </c>
      <c r="T54" s="279">
        <f t="shared" si="14"/>
        <v>1</v>
      </c>
      <c r="U54" s="280">
        <f t="shared" si="14"/>
        <v>1</v>
      </c>
    </row>
  </sheetData>
  <mergeCells count="40">
    <mergeCell ref="N46:Q46"/>
    <mergeCell ref="R46:U46"/>
    <mergeCell ref="B51:E51"/>
    <mergeCell ref="F51:I51"/>
    <mergeCell ref="J51:M51"/>
    <mergeCell ref="N51:Q51"/>
    <mergeCell ref="R51:U51"/>
    <mergeCell ref="F41:I41"/>
    <mergeCell ref="B41:E41"/>
    <mergeCell ref="J41:M41"/>
    <mergeCell ref="B46:E46"/>
    <mergeCell ref="F46:I46"/>
    <mergeCell ref="J46:M46"/>
    <mergeCell ref="B30:E30"/>
    <mergeCell ref="F30:I30"/>
    <mergeCell ref="J30:M30"/>
    <mergeCell ref="B35:E35"/>
    <mergeCell ref="F35:I35"/>
    <mergeCell ref="J35:M35"/>
    <mergeCell ref="B25:E25"/>
    <mergeCell ref="F25:I25"/>
    <mergeCell ref="J25:M25"/>
    <mergeCell ref="N9:Q9"/>
    <mergeCell ref="R9:U9"/>
    <mergeCell ref="B14:E14"/>
    <mergeCell ref="F14:I14"/>
    <mergeCell ref="J14:M14"/>
    <mergeCell ref="N14:Q14"/>
    <mergeCell ref="R14:U14"/>
    <mergeCell ref="B19:E19"/>
    <mergeCell ref="F19:I19"/>
    <mergeCell ref="J19:M19"/>
    <mergeCell ref="N19:Q19"/>
    <mergeCell ref="R19:U19"/>
    <mergeCell ref="B4:E4"/>
    <mergeCell ref="F4:I4"/>
    <mergeCell ref="J4:M4"/>
    <mergeCell ref="B9:E9"/>
    <mergeCell ref="F9:I9"/>
    <mergeCell ref="J9:M9"/>
  </mergeCells>
  <hyperlinks>
    <hyperlink ref="A1" location="Index!A1" display="Go To Index"/>
  </hyperlinks>
  <printOptions/>
  <pageMargins left="0.7" right="0.7" top="0.75" bottom="0.75" header="0.3" footer="0.3"/>
  <pageSetup fitToHeight="1" fitToWidth="1" horizontalDpi="300" verticalDpi="3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showGridLines="0" workbookViewId="0" topLeftCell="A1">
      <selection activeCell="E73" sqref="B73:E75"/>
    </sheetView>
  </sheetViews>
  <sheetFormatPr defaultColWidth="9.140625" defaultRowHeight="15"/>
  <cols>
    <col min="1" max="1" width="20.7109375" style="0" customWidth="1"/>
    <col min="2" max="13" width="12.57421875" style="0" customWidth="1"/>
  </cols>
  <sheetData>
    <row r="1" spans="1:13" ht="18.75">
      <c r="A1" s="1" t="s">
        <v>0</v>
      </c>
      <c r="B1" s="2" t="s">
        <v>111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131" t="s">
        <v>125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0"/>
    </row>
    <row r="3" spans="1:13" ht="15">
      <c r="A3" s="8" t="s">
        <v>112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0"/>
    </row>
    <row r="4" spans="1:13" ht="15">
      <c r="A4" s="115"/>
      <c r="B4" s="115" t="s">
        <v>3</v>
      </c>
      <c r="C4" s="139"/>
      <c r="D4" s="139"/>
      <c r="E4" s="140"/>
      <c r="F4" s="115" t="s">
        <v>7</v>
      </c>
      <c r="G4" s="139"/>
      <c r="H4" s="139"/>
      <c r="I4" s="140"/>
      <c r="J4" s="139" t="s">
        <v>113</v>
      </c>
      <c r="K4" s="139"/>
      <c r="L4" s="139"/>
      <c r="M4" s="140"/>
    </row>
    <row r="5" spans="1:13" ht="15.75" thickBot="1">
      <c r="A5" s="11"/>
      <c r="B5" s="13" t="s">
        <v>21</v>
      </c>
      <c r="C5" s="177" t="s">
        <v>271</v>
      </c>
      <c r="D5" s="178" t="s">
        <v>279</v>
      </c>
      <c r="E5" s="188" t="s">
        <v>280</v>
      </c>
      <c r="F5" s="13" t="s">
        <v>21</v>
      </c>
      <c r="G5" s="177" t="s">
        <v>271</v>
      </c>
      <c r="H5" s="178" t="s">
        <v>279</v>
      </c>
      <c r="I5" s="188" t="s">
        <v>280</v>
      </c>
      <c r="J5" s="13" t="s">
        <v>21</v>
      </c>
      <c r="K5" s="177" t="s">
        <v>271</v>
      </c>
      <c r="L5" s="178" t="s">
        <v>279</v>
      </c>
      <c r="M5" s="188" t="s">
        <v>280</v>
      </c>
    </row>
    <row r="6" spans="1:13" ht="15">
      <c r="A6" s="7" t="s">
        <v>4</v>
      </c>
      <c r="B6" s="14">
        <v>98729.08</v>
      </c>
      <c r="C6" s="20">
        <v>94766</v>
      </c>
      <c r="D6" s="174">
        <v>97039.729</v>
      </c>
      <c r="E6" s="21">
        <v>108549</v>
      </c>
      <c r="F6" s="22">
        <v>27765.62</v>
      </c>
      <c r="G6" s="23">
        <v>26742</v>
      </c>
      <c r="H6" s="174">
        <v>27595.403</v>
      </c>
      <c r="I6" s="21">
        <v>28782</v>
      </c>
      <c r="J6" s="22">
        <f aca="true" t="shared" si="0" ref="J6:L7">B6+F6</f>
        <v>126494.7</v>
      </c>
      <c r="K6" s="23">
        <f t="shared" si="0"/>
        <v>121508</v>
      </c>
      <c r="L6" s="23">
        <f t="shared" si="0"/>
        <v>124635.13200000001</v>
      </c>
      <c r="M6" s="21">
        <f aca="true" t="shared" si="1" ref="M6:M7">E6+I6</f>
        <v>137331</v>
      </c>
    </row>
    <row r="7" spans="1:13" ht="15.75" thickBot="1">
      <c r="A7" s="7" t="s">
        <v>5</v>
      </c>
      <c r="B7" s="24">
        <v>27826.67</v>
      </c>
      <c r="C7" s="20">
        <v>26549</v>
      </c>
      <c r="D7" s="393">
        <v>26496.984</v>
      </c>
      <c r="E7" s="25">
        <v>30170</v>
      </c>
      <c r="F7" s="26">
        <v>37671.59</v>
      </c>
      <c r="G7" s="27">
        <v>35011</v>
      </c>
      <c r="H7" s="393">
        <v>35527.556</v>
      </c>
      <c r="I7" s="25">
        <v>36344</v>
      </c>
      <c r="J7" s="26">
        <f t="shared" si="0"/>
        <v>65498.259999999995</v>
      </c>
      <c r="K7" s="27">
        <f t="shared" si="0"/>
        <v>61560</v>
      </c>
      <c r="L7" s="27">
        <f t="shared" si="0"/>
        <v>62024.53999999999</v>
      </c>
      <c r="M7" s="25">
        <f t="shared" si="1"/>
        <v>66514</v>
      </c>
    </row>
    <row r="8" spans="1:13" ht="15.75" thickBot="1">
      <c r="A8" s="12" t="s">
        <v>6</v>
      </c>
      <c r="B8" s="15">
        <f aca="true" t="shared" si="2" ref="B8:M8">SUM(B6:B7)</f>
        <v>126555.75</v>
      </c>
      <c r="C8" s="28">
        <f t="shared" si="2"/>
        <v>121315</v>
      </c>
      <c r="D8" s="151">
        <f>SUM(D6:D7)</f>
        <v>123536.713</v>
      </c>
      <c r="E8" s="29">
        <f t="shared" si="2"/>
        <v>138719</v>
      </c>
      <c r="F8" s="141">
        <f t="shared" si="2"/>
        <v>65437.20999999999</v>
      </c>
      <c r="G8" s="151">
        <f t="shared" si="2"/>
        <v>61753</v>
      </c>
      <c r="H8" s="151">
        <f t="shared" si="2"/>
        <v>63122.958999999995</v>
      </c>
      <c r="I8" s="151">
        <f t="shared" si="2"/>
        <v>65126</v>
      </c>
      <c r="J8" s="141">
        <f t="shared" si="2"/>
        <v>191992.96</v>
      </c>
      <c r="K8" s="151">
        <f t="shared" si="2"/>
        <v>183068</v>
      </c>
      <c r="L8" s="151">
        <f t="shared" si="2"/>
        <v>186659.67200000002</v>
      </c>
      <c r="M8" s="29">
        <f t="shared" si="2"/>
        <v>203845</v>
      </c>
    </row>
    <row r="9" spans="1:13" ht="15">
      <c r="A9" s="8" t="s">
        <v>116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0"/>
    </row>
    <row r="10" spans="1:13" ht="15">
      <c r="A10" s="115"/>
      <c r="B10" s="115" t="s">
        <v>3</v>
      </c>
      <c r="C10" s="139"/>
      <c r="D10" s="139"/>
      <c r="E10" s="140"/>
      <c r="F10" s="115" t="s">
        <v>7</v>
      </c>
      <c r="G10" s="139"/>
      <c r="H10" s="139"/>
      <c r="I10" s="140"/>
      <c r="J10" s="139" t="s">
        <v>119</v>
      </c>
      <c r="K10" s="139"/>
      <c r="L10" s="139"/>
      <c r="M10" s="140"/>
    </row>
    <row r="11" spans="1:13" ht="15.75" thickBot="1">
      <c r="A11" s="11"/>
      <c r="B11" s="13" t="s">
        <v>21</v>
      </c>
      <c r="C11" s="177" t="s">
        <v>271</v>
      </c>
      <c r="D11" s="178" t="s">
        <v>279</v>
      </c>
      <c r="E11" s="188" t="s">
        <v>280</v>
      </c>
      <c r="F11" s="13" t="s">
        <v>21</v>
      </c>
      <c r="G11" s="177" t="s">
        <v>271</v>
      </c>
      <c r="H11" s="178" t="s">
        <v>279</v>
      </c>
      <c r="I11" s="188" t="s">
        <v>280</v>
      </c>
      <c r="J11" s="13" t="s">
        <v>21</v>
      </c>
      <c r="K11" s="177" t="s">
        <v>271</v>
      </c>
      <c r="L11" s="178" t="s">
        <v>279</v>
      </c>
      <c r="M11" s="188" t="s">
        <v>280</v>
      </c>
    </row>
    <row r="12" spans="1:13" ht="15">
      <c r="A12" s="7" t="s">
        <v>4</v>
      </c>
      <c r="B12" s="14">
        <v>202.73</v>
      </c>
      <c r="C12" s="20">
        <v>208</v>
      </c>
      <c r="D12" s="174">
        <v>410</v>
      </c>
      <c r="E12" s="21">
        <v>342</v>
      </c>
      <c r="F12" s="22">
        <v>28189.9</v>
      </c>
      <c r="G12" s="23">
        <v>20874</v>
      </c>
      <c r="H12" s="174">
        <v>23899</v>
      </c>
      <c r="I12" s="21">
        <v>23379</v>
      </c>
      <c r="J12" s="22">
        <f aca="true" t="shared" si="3" ref="J12:L13">B12+F12</f>
        <v>28392.63</v>
      </c>
      <c r="K12" s="23">
        <f t="shared" si="3"/>
        <v>21082</v>
      </c>
      <c r="L12" s="23">
        <f t="shared" si="3"/>
        <v>24309</v>
      </c>
      <c r="M12" s="21">
        <f aca="true" t="shared" si="4" ref="M12:M13">E12+I12</f>
        <v>23721</v>
      </c>
    </row>
    <row r="13" spans="1:13" ht="15.75" thickBot="1">
      <c r="A13" s="7" t="s">
        <v>5</v>
      </c>
      <c r="B13" s="24"/>
      <c r="C13" s="20"/>
      <c r="D13" s="393"/>
      <c r="E13" s="25"/>
      <c r="F13" s="26">
        <v>2412.43</v>
      </c>
      <c r="G13" s="27">
        <v>2392</v>
      </c>
      <c r="H13" s="393">
        <v>2412</v>
      </c>
      <c r="I13" s="25">
        <v>2600</v>
      </c>
      <c r="J13" s="26">
        <f t="shared" si="3"/>
        <v>2412.43</v>
      </c>
      <c r="K13" s="27">
        <f t="shared" si="3"/>
        <v>2392</v>
      </c>
      <c r="L13" s="27">
        <f t="shared" si="3"/>
        <v>2412</v>
      </c>
      <c r="M13" s="25">
        <f t="shared" si="4"/>
        <v>2600</v>
      </c>
    </row>
    <row r="14" spans="1:13" ht="15.75" thickBot="1">
      <c r="A14" s="12" t="s">
        <v>6</v>
      </c>
      <c r="B14" s="15">
        <f>SUM(B12:B13)</f>
        <v>202.73</v>
      </c>
      <c r="C14" s="28">
        <f>SUM(C12:C13)</f>
        <v>208</v>
      </c>
      <c r="D14" s="28">
        <f>SUM(D12:D13)</f>
        <v>410</v>
      </c>
      <c r="E14" s="29">
        <f>SUM(E12:E13)</f>
        <v>342</v>
      </c>
      <c r="F14" s="141">
        <f aca="true" t="shared" si="5" ref="F14:M14">SUM(F12:F13)</f>
        <v>30602.33</v>
      </c>
      <c r="G14" s="151">
        <f t="shared" si="5"/>
        <v>23266</v>
      </c>
      <c r="H14" s="151">
        <f t="shared" si="5"/>
        <v>26311</v>
      </c>
      <c r="I14" s="151">
        <f t="shared" si="5"/>
        <v>25979</v>
      </c>
      <c r="J14" s="141">
        <f t="shared" si="5"/>
        <v>30805.06</v>
      </c>
      <c r="K14" s="151">
        <f t="shared" si="5"/>
        <v>23474</v>
      </c>
      <c r="L14" s="151">
        <f t="shared" si="5"/>
        <v>26721</v>
      </c>
      <c r="M14" s="29">
        <f t="shared" si="5"/>
        <v>26321</v>
      </c>
    </row>
    <row r="15" spans="1:13" ht="15">
      <c r="A15" s="116" t="s">
        <v>115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</row>
    <row r="16" spans="1:13" ht="15">
      <c r="A16" s="8"/>
      <c r="B16" s="8" t="s">
        <v>3</v>
      </c>
      <c r="C16" s="9"/>
      <c r="D16" s="9"/>
      <c r="E16" s="10"/>
      <c r="F16" s="8" t="s">
        <v>7</v>
      </c>
      <c r="G16" s="9"/>
      <c r="H16" s="9"/>
      <c r="I16" s="10"/>
      <c r="J16" s="5" t="s">
        <v>118</v>
      </c>
      <c r="K16" s="5"/>
      <c r="L16" s="5"/>
      <c r="M16" s="10"/>
    </row>
    <row r="17" spans="1:13" ht="15.75" thickBot="1">
      <c r="A17" s="11"/>
      <c r="B17" s="13" t="s">
        <v>21</v>
      </c>
      <c r="C17" s="177" t="s">
        <v>271</v>
      </c>
      <c r="D17" s="178" t="s">
        <v>279</v>
      </c>
      <c r="E17" s="188" t="s">
        <v>280</v>
      </c>
      <c r="F17" s="13" t="s">
        <v>21</v>
      </c>
      <c r="G17" s="177" t="s">
        <v>271</v>
      </c>
      <c r="H17" s="178" t="s">
        <v>279</v>
      </c>
      <c r="I17" s="188" t="s">
        <v>280</v>
      </c>
      <c r="J17" s="13" t="s">
        <v>21</v>
      </c>
      <c r="K17" s="177" t="s">
        <v>271</v>
      </c>
      <c r="L17" s="178" t="s">
        <v>279</v>
      </c>
      <c r="M17" s="188" t="s">
        <v>280</v>
      </c>
    </row>
    <row r="18" spans="1:13" ht="15">
      <c r="A18" s="7" t="s">
        <v>4</v>
      </c>
      <c r="B18" s="102">
        <v>0</v>
      </c>
      <c r="C18" s="103">
        <v>0</v>
      </c>
      <c r="D18" s="174">
        <v>0</v>
      </c>
      <c r="E18" s="99">
        <v>0</v>
      </c>
      <c r="F18" s="97">
        <v>0</v>
      </c>
      <c r="G18" s="98">
        <v>0</v>
      </c>
      <c r="H18" s="98">
        <v>0</v>
      </c>
      <c r="I18" s="98">
        <v>0</v>
      </c>
      <c r="J18" s="97">
        <f aca="true" t="shared" si="6" ref="J18:L19">B18+F18</f>
        <v>0</v>
      </c>
      <c r="K18" s="98">
        <f t="shared" si="6"/>
        <v>0</v>
      </c>
      <c r="L18" s="98">
        <f t="shared" si="6"/>
        <v>0</v>
      </c>
      <c r="M18" s="21">
        <f aca="true" t="shared" si="7" ref="M18:M19">E18+I18</f>
        <v>0</v>
      </c>
    </row>
    <row r="19" spans="1:13" ht="15.75" thickBot="1">
      <c r="A19" s="7" t="s">
        <v>5</v>
      </c>
      <c r="B19" s="100">
        <v>0.13</v>
      </c>
      <c r="C19" s="103">
        <v>44</v>
      </c>
      <c r="D19" s="393">
        <v>42</v>
      </c>
      <c r="E19" s="104">
        <v>31</v>
      </c>
      <c r="F19" s="105">
        <v>0.24</v>
      </c>
      <c r="G19" s="106">
        <v>231</v>
      </c>
      <c r="H19" s="402">
        <v>240</v>
      </c>
      <c r="I19" s="104">
        <v>601</v>
      </c>
      <c r="J19" s="105">
        <f t="shared" si="6"/>
        <v>0.37</v>
      </c>
      <c r="K19" s="106">
        <f t="shared" si="6"/>
        <v>275</v>
      </c>
      <c r="L19" s="106">
        <f t="shared" si="6"/>
        <v>282</v>
      </c>
      <c r="M19" s="25">
        <f t="shared" si="7"/>
        <v>632</v>
      </c>
    </row>
    <row r="20" spans="1:13" ht="15.75" thickBot="1">
      <c r="A20" s="12" t="s">
        <v>6</v>
      </c>
      <c r="B20" s="107">
        <f aca="true" t="shared" si="8" ref="B20:M20">SUM(B18:B19)</f>
        <v>0.13</v>
      </c>
      <c r="C20" s="108">
        <f t="shared" si="8"/>
        <v>44</v>
      </c>
      <c r="D20" s="151"/>
      <c r="E20" s="109">
        <f t="shared" si="8"/>
        <v>31</v>
      </c>
      <c r="F20" s="164">
        <f t="shared" si="8"/>
        <v>0.24</v>
      </c>
      <c r="G20" s="165">
        <f t="shared" si="8"/>
        <v>231</v>
      </c>
      <c r="H20" s="165"/>
      <c r="I20" s="165">
        <f t="shared" si="8"/>
        <v>601</v>
      </c>
      <c r="J20" s="164">
        <f t="shared" si="8"/>
        <v>0.37</v>
      </c>
      <c r="K20" s="165">
        <f t="shared" si="8"/>
        <v>275</v>
      </c>
      <c r="L20" s="165">
        <f aca="true" t="shared" si="9" ref="L20">SUM(L18:L19)</f>
        <v>282</v>
      </c>
      <c r="M20" s="29">
        <f t="shared" si="8"/>
        <v>632</v>
      </c>
    </row>
    <row r="21" spans="1:5" ht="15">
      <c r="A21" s="8" t="s">
        <v>114</v>
      </c>
      <c r="B21" s="5"/>
      <c r="C21" s="5"/>
      <c r="D21" s="5"/>
      <c r="E21" s="63"/>
    </row>
    <row r="22" spans="1:5" ht="15">
      <c r="A22" s="115" t="s">
        <v>117</v>
      </c>
      <c r="B22" s="139"/>
      <c r="C22" s="139"/>
      <c r="D22" s="139"/>
      <c r="E22" s="140"/>
    </row>
    <row r="23" spans="1:5" ht="15.75" thickBot="1">
      <c r="A23" s="11"/>
      <c r="B23" s="13" t="s">
        <v>21</v>
      </c>
      <c r="C23" s="177" t="s">
        <v>271</v>
      </c>
      <c r="D23" s="178" t="s">
        <v>279</v>
      </c>
      <c r="E23" s="188" t="s">
        <v>280</v>
      </c>
    </row>
    <row r="24" spans="1:5" ht="15">
      <c r="A24" s="7" t="s">
        <v>4</v>
      </c>
      <c r="B24" s="14">
        <v>88493.46</v>
      </c>
      <c r="C24" s="20">
        <v>92797</v>
      </c>
      <c r="D24" s="174">
        <v>91945</v>
      </c>
      <c r="E24" s="21">
        <v>95367</v>
      </c>
    </row>
    <row r="25" spans="1:5" ht="15.75" thickBot="1">
      <c r="A25" s="7" t="s">
        <v>5</v>
      </c>
      <c r="B25" s="24">
        <v>12410.73</v>
      </c>
      <c r="C25" s="20">
        <v>13137</v>
      </c>
      <c r="D25" s="393">
        <v>12097</v>
      </c>
      <c r="E25" s="25">
        <v>11531</v>
      </c>
    </row>
    <row r="26" spans="1:5" ht="15.75" thickBot="1">
      <c r="A26" s="12" t="s">
        <v>6</v>
      </c>
      <c r="B26" s="15">
        <f>SUM(B24:B25)</f>
        <v>100904.19</v>
      </c>
      <c r="C26" s="28">
        <f>SUM(C24:C25)</f>
        <v>105934</v>
      </c>
      <c r="D26" s="28">
        <f>SUM(D24:D25)</f>
        <v>104042</v>
      </c>
      <c r="E26" s="29">
        <f>SUM(E24:E25)</f>
        <v>106898</v>
      </c>
    </row>
    <row r="27" spans="1:5" ht="15">
      <c r="A27" s="8" t="s">
        <v>120</v>
      </c>
      <c r="B27" s="5"/>
      <c r="C27" s="5"/>
      <c r="D27" s="5"/>
      <c r="E27" s="10"/>
    </row>
    <row r="28" spans="1:5" ht="15">
      <c r="A28" s="115" t="s">
        <v>121</v>
      </c>
      <c r="B28" s="139"/>
      <c r="C28" s="139"/>
      <c r="D28" s="139"/>
      <c r="E28" s="140"/>
    </row>
    <row r="29" spans="1:5" ht="15.75" thickBot="1">
      <c r="A29" s="11"/>
      <c r="B29" s="13" t="s">
        <v>21</v>
      </c>
      <c r="C29" s="177" t="s">
        <v>271</v>
      </c>
      <c r="D29" s="178" t="s">
        <v>279</v>
      </c>
      <c r="E29" s="188" t="s">
        <v>280</v>
      </c>
    </row>
    <row r="30" spans="1:5" ht="15">
      <c r="A30" s="7" t="s">
        <v>4</v>
      </c>
      <c r="B30" s="14">
        <v>227</v>
      </c>
      <c r="C30" s="20">
        <v>66</v>
      </c>
      <c r="D30" s="174">
        <v>4</v>
      </c>
      <c r="E30" s="166">
        <v>83</v>
      </c>
    </row>
    <row r="31" spans="1:5" ht="15.75" thickBot="1">
      <c r="A31" s="7" t="s">
        <v>5</v>
      </c>
      <c r="B31" s="24">
        <v>0</v>
      </c>
      <c r="C31" s="20">
        <v>0</v>
      </c>
      <c r="D31" s="393">
        <v>0</v>
      </c>
      <c r="E31" s="167">
        <v>0</v>
      </c>
    </row>
    <row r="32" spans="1:5" ht="15.75" thickBot="1">
      <c r="A32" s="12" t="s">
        <v>6</v>
      </c>
      <c r="B32" s="15">
        <f>SUM(B30:B31)</f>
        <v>227</v>
      </c>
      <c r="C32" s="28">
        <f>SUM(C30:C31)</f>
        <v>66</v>
      </c>
      <c r="D32" s="28">
        <f>SUM(D30:D31)</f>
        <v>4</v>
      </c>
      <c r="E32" s="168">
        <f>SUM(E30:E31)</f>
        <v>83</v>
      </c>
    </row>
    <row r="33" spans="1:5" ht="15">
      <c r="A33" s="8" t="s">
        <v>122</v>
      </c>
      <c r="B33" s="5"/>
      <c r="C33" s="5"/>
      <c r="D33" s="5"/>
      <c r="E33" s="10"/>
    </row>
    <row r="34" spans="1:5" ht="15">
      <c r="A34" s="115" t="s">
        <v>121</v>
      </c>
      <c r="B34" s="139"/>
      <c r="C34" s="139"/>
      <c r="D34" s="139"/>
      <c r="E34" s="140"/>
    </row>
    <row r="35" spans="1:5" ht="15.75" thickBot="1">
      <c r="A35" s="11"/>
      <c r="B35" s="13" t="s">
        <v>21</v>
      </c>
      <c r="C35" s="177" t="s">
        <v>271</v>
      </c>
      <c r="D35" s="178" t="s">
        <v>279</v>
      </c>
      <c r="E35" s="188" t="s">
        <v>280</v>
      </c>
    </row>
    <row r="36" spans="1:5" ht="15">
      <c r="A36" s="7" t="s">
        <v>4</v>
      </c>
      <c r="B36" s="14">
        <v>20162.31</v>
      </c>
      <c r="C36" s="20">
        <v>20281</v>
      </c>
      <c r="D36" s="174">
        <v>20719.6871327889</v>
      </c>
      <c r="E36" s="21">
        <v>14701</v>
      </c>
    </row>
    <row r="37" spans="1:5" ht="15.75" thickBot="1">
      <c r="A37" s="7" t="s">
        <v>5</v>
      </c>
      <c r="B37" s="24">
        <v>11326.78</v>
      </c>
      <c r="C37" s="20">
        <v>10278</v>
      </c>
      <c r="D37" s="393">
        <v>11305.0219392727</v>
      </c>
      <c r="E37" s="25">
        <v>9781</v>
      </c>
    </row>
    <row r="38" spans="1:5" ht="15.75" thickBot="1">
      <c r="A38" s="12" t="s">
        <v>6</v>
      </c>
      <c r="B38" s="15">
        <f>SUM(B36:B37)</f>
        <v>31489.090000000004</v>
      </c>
      <c r="C38" s="28">
        <f>SUM(C36:C37)</f>
        <v>30559</v>
      </c>
      <c r="D38" s="28">
        <f>SUM(D36:D37)</f>
        <v>32024.709072061596</v>
      </c>
      <c r="E38" s="29">
        <f>SUM(E36:E37)</f>
        <v>24482</v>
      </c>
    </row>
    <row r="39" spans="1:5" ht="15">
      <c r="A39" s="8" t="s">
        <v>123</v>
      </c>
      <c r="B39" s="5"/>
      <c r="C39" s="5"/>
      <c r="D39" s="5"/>
      <c r="E39" s="10"/>
    </row>
    <row r="40" spans="1:5" ht="15">
      <c r="A40" s="115" t="s">
        <v>124</v>
      </c>
      <c r="B40" s="139"/>
      <c r="C40" s="139"/>
      <c r="D40" s="139"/>
      <c r="E40" s="140"/>
    </row>
    <row r="41" spans="1:5" ht="15.75" thickBot="1">
      <c r="A41" s="11"/>
      <c r="B41" s="13" t="s">
        <v>21</v>
      </c>
      <c r="C41" s="177" t="s">
        <v>271</v>
      </c>
      <c r="D41" s="178" t="s">
        <v>279</v>
      </c>
      <c r="E41" s="188" t="s">
        <v>280</v>
      </c>
    </row>
    <row r="42" spans="1:5" ht="15">
      <c r="A42" s="7" t="s">
        <v>4</v>
      </c>
      <c r="B42" s="14">
        <v>5103</v>
      </c>
      <c r="C42" s="20">
        <v>5360</v>
      </c>
      <c r="D42" s="174">
        <v>5119.4</v>
      </c>
      <c r="E42" s="21">
        <v>5274</v>
      </c>
    </row>
    <row r="43" spans="1:5" ht="15.75" thickBot="1">
      <c r="A43" s="7" t="s">
        <v>5</v>
      </c>
      <c r="B43" s="24">
        <v>327</v>
      </c>
      <c r="C43" s="20">
        <v>313</v>
      </c>
      <c r="D43" s="393">
        <v>271.4</v>
      </c>
      <c r="E43" s="25">
        <v>245</v>
      </c>
    </row>
    <row r="44" spans="1:5" ht="15.75" thickBot="1">
      <c r="A44" s="12" t="s">
        <v>6</v>
      </c>
      <c r="B44" s="15">
        <f>SUM(B42:B43)</f>
        <v>5430</v>
      </c>
      <c r="C44" s="28">
        <f>SUM(C42:C43)</f>
        <v>5673</v>
      </c>
      <c r="D44" s="28">
        <f>SUM(D42:D43)</f>
        <v>5390.799999999999</v>
      </c>
      <c r="E44" s="29">
        <f>SUM(E42:E43)</f>
        <v>5519</v>
      </c>
    </row>
    <row r="45" spans="1:5" ht="15">
      <c r="A45" s="131" t="s">
        <v>126</v>
      </c>
      <c r="B45" s="4"/>
      <c r="C45" s="4"/>
      <c r="D45" s="4"/>
      <c r="E45" s="30"/>
    </row>
    <row r="46" spans="1:5" ht="15">
      <c r="A46" s="8" t="s">
        <v>127</v>
      </c>
      <c r="B46" s="5"/>
      <c r="C46" s="5"/>
      <c r="D46" s="5"/>
      <c r="E46" s="10"/>
    </row>
    <row r="47" spans="1:5" ht="15">
      <c r="A47" s="142"/>
      <c r="B47" s="139" t="s">
        <v>128</v>
      </c>
      <c r="C47" s="139"/>
      <c r="D47" s="139"/>
      <c r="E47" s="140"/>
    </row>
    <row r="48" spans="1:5" ht="15.75" thickBot="1">
      <c r="A48" s="11"/>
      <c r="B48" s="13" t="s">
        <v>21</v>
      </c>
      <c r="C48" s="177" t="s">
        <v>271</v>
      </c>
      <c r="D48" s="178" t="s">
        <v>279</v>
      </c>
      <c r="E48" s="188" t="s">
        <v>280</v>
      </c>
    </row>
    <row r="49" spans="1:5" ht="15">
      <c r="A49" s="36" t="s">
        <v>66</v>
      </c>
      <c r="B49" s="22">
        <v>9034.98</v>
      </c>
      <c r="C49" s="23">
        <v>9190</v>
      </c>
      <c r="D49" s="174">
        <v>9222</v>
      </c>
      <c r="E49" s="21">
        <v>9266</v>
      </c>
    </row>
    <row r="50" spans="1:5" ht="15.75" thickBot="1">
      <c r="A50" s="7" t="s">
        <v>5</v>
      </c>
      <c r="B50" s="24">
        <v>17162.5</v>
      </c>
      <c r="C50" s="37">
        <v>17582</v>
      </c>
      <c r="D50" s="226">
        <v>17613</v>
      </c>
      <c r="E50" s="38">
        <v>17633</v>
      </c>
    </row>
    <row r="51" spans="1:5" ht="15.75" thickBot="1">
      <c r="A51" s="130" t="s">
        <v>86</v>
      </c>
      <c r="B51" s="87">
        <f>SUM(B49:B50)</f>
        <v>26197.48</v>
      </c>
      <c r="C51" s="149">
        <f>SUM(C49:C50)</f>
        <v>26772</v>
      </c>
      <c r="D51" s="149">
        <f>SUM(D49:D50)</f>
        <v>26835</v>
      </c>
      <c r="E51" s="169">
        <f>SUM(E49:E50)</f>
        <v>26899</v>
      </c>
    </row>
    <row r="52" spans="1:5" ht="15">
      <c r="A52" s="8" t="s">
        <v>85</v>
      </c>
      <c r="B52" s="5"/>
      <c r="C52" s="5"/>
      <c r="D52" s="5"/>
      <c r="E52" s="10"/>
    </row>
    <row r="53" spans="1:5" ht="15">
      <c r="A53" s="142"/>
      <c r="B53" s="139" t="s">
        <v>128</v>
      </c>
      <c r="C53" s="139"/>
      <c r="D53" s="139"/>
      <c r="E53" s="140"/>
    </row>
    <row r="54" spans="1:5" ht="15.75" thickBot="1">
      <c r="A54" s="11"/>
      <c r="B54" s="13" t="s">
        <v>21</v>
      </c>
      <c r="C54" s="177" t="s">
        <v>271</v>
      </c>
      <c r="D54" s="178" t="s">
        <v>279</v>
      </c>
      <c r="E54" s="188" t="s">
        <v>280</v>
      </c>
    </row>
    <row r="55" spans="1:5" ht="15">
      <c r="A55" s="36" t="s">
        <v>66</v>
      </c>
      <c r="B55" s="22">
        <v>186</v>
      </c>
      <c r="C55" s="23">
        <v>188</v>
      </c>
      <c r="D55" s="174">
        <v>218</v>
      </c>
      <c r="E55" s="21">
        <v>194</v>
      </c>
    </row>
    <row r="56" spans="1:5" ht="15.75" thickBot="1">
      <c r="A56" s="7" t="s">
        <v>5</v>
      </c>
      <c r="B56" s="24">
        <v>23</v>
      </c>
      <c r="C56" s="37">
        <v>24</v>
      </c>
      <c r="D56" s="226">
        <v>24</v>
      </c>
      <c r="E56" s="38">
        <v>24</v>
      </c>
    </row>
    <row r="57" spans="1:5" ht="15.75" thickBot="1">
      <c r="A57" s="130" t="s">
        <v>86</v>
      </c>
      <c r="B57" s="87">
        <f>SUM(B55:B56)</f>
        <v>209</v>
      </c>
      <c r="C57" s="149">
        <f>SUM(C55:C56)</f>
        <v>212</v>
      </c>
      <c r="D57" s="149">
        <f>SUM(D55:D56)</f>
        <v>242</v>
      </c>
      <c r="E57" s="169">
        <f>SUM(E55:E56)</f>
        <v>218</v>
      </c>
    </row>
    <row r="58" spans="1:5" ht="15">
      <c r="A58" s="8" t="s">
        <v>129</v>
      </c>
      <c r="B58" s="5"/>
      <c r="C58" s="5"/>
      <c r="D58" s="5"/>
      <c r="E58" s="10"/>
    </row>
    <row r="59" spans="1:5" ht="15">
      <c r="A59" s="142"/>
      <c r="B59" s="139" t="s">
        <v>128</v>
      </c>
      <c r="C59" s="139"/>
      <c r="D59" s="139"/>
      <c r="E59" s="140"/>
    </row>
    <row r="60" spans="1:5" ht="15.75" thickBot="1">
      <c r="A60" s="11"/>
      <c r="B60" s="13" t="s">
        <v>21</v>
      </c>
      <c r="C60" s="177" t="s">
        <v>271</v>
      </c>
      <c r="D60" s="178" t="s">
        <v>279</v>
      </c>
      <c r="E60" s="188" t="s">
        <v>280</v>
      </c>
    </row>
    <row r="61" spans="1:5" ht="15">
      <c r="A61" s="36" t="s">
        <v>66</v>
      </c>
      <c r="B61" s="413">
        <v>12.02</v>
      </c>
      <c r="C61" s="404" t="s">
        <v>53</v>
      </c>
      <c r="D61" s="405" t="s">
        <v>53</v>
      </c>
      <c r="E61" s="415" t="s">
        <v>53</v>
      </c>
    </row>
    <row r="62" spans="1:5" ht="15.75" thickBot="1">
      <c r="A62" s="7" t="s">
        <v>5</v>
      </c>
      <c r="B62" s="436">
        <v>464.5</v>
      </c>
      <c r="C62" s="407" t="s">
        <v>53</v>
      </c>
      <c r="D62" s="408" t="s">
        <v>53</v>
      </c>
      <c r="E62" s="437" t="s">
        <v>53</v>
      </c>
    </row>
    <row r="63" spans="1:5" ht="15.75" thickBot="1">
      <c r="A63" s="130" t="s">
        <v>86</v>
      </c>
      <c r="B63" s="462">
        <f>SUM(B61:B62)</f>
        <v>476.52</v>
      </c>
      <c r="C63" s="464" t="s">
        <v>53</v>
      </c>
      <c r="D63" s="465" t="s">
        <v>53</v>
      </c>
      <c r="E63" s="463" t="s">
        <v>53</v>
      </c>
    </row>
    <row r="64" spans="1:5" ht="15">
      <c r="A64" s="8" t="s">
        <v>61</v>
      </c>
      <c r="B64" s="5"/>
      <c r="C64" s="5"/>
      <c r="D64" s="5"/>
      <c r="E64" s="10"/>
    </row>
    <row r="65" spans="1:5" ht="15">
      <c r="A65" s="142"/>
      <c r="B65" s="139" t="s">
        <v>128</v>
      </c>
      <c r="C65" s="139"/>
      <c r="D65" s="139"/>
      <c r="E65" s="140"/>
    </row>
    <row r="66" spans="1:5" ht="15.75" thickBot="1">
      <c r="A66" s="11"/>
      <c r="B66" s="13" t="s">
        <v>21</v>
      </c>
      <c r="C66" s="177" t="s">
        <v>271</v>
      </c>
      <c r="D66" s="178" t="s">
        <v>279</v>
      </c>
      <c r="E66" s="188" t="s">
        <v>280</v>
      </c>
    </row>
    <row r="67" spans="1:5" ht="15">
      <c r="A67" s="36" t="s">
        <v>66</v>
      </c>
      <c r="B67" s="22">
        <v>7309</v>
      </c>
      <c r="C67" s="23">
        <v>7337</v>
      </c>
      <c r="D67" s="174">
        <v>7375</v>
      </c>
      <c r="E67" s="21">
        <v>7419</v>
      </c>
    </row>
    <row r="68" spans="1:5" ht="15.75" thickBot="1">
      <c r="A68" s="7" t="s">
        <v>5</v>
      </c>
      <c r="B68" s="24">
        <v>1458</v>
      </c>
      <c r="C68" s="37">
        <v>1470</v>
      </c>
      <c r="D68" s="226">
        <v>1478</v>
      </c>
      <c r="E68" s="38">
        <v>1482</v>
      </c>
    </row>
    <row r="69" spans="1:5" ht="15.75" thickBot="1">
      <c r="A69" s="130" t="s">
        <v>86</v>
      </c>
      <c r="B69" s="87">
        <f>SUM(B67:B68)</f>
        <v>8767</v>
      </c>
      <c r="C69" s="149">
        <f>SUM(C67:C68)</f>
        <v>8807</v>
      </c>
      <c r="D69" s="149">
        <f>SUM(D67:D68)</f>
        <v>8853</v>
      </c>
      <c r="E69" s="169">
        <f>SUM(E67:E68)</f>
        <v>8901</v>
      </c>
    </row>
    <row r="70" spans="1:5" ht="15">
      <c r="A70" s="8" t="s">
        <v>130</v>
      </c>
      <c r="B70" s="5"/>
      <c r="C70" s="5"/>
      <c r="D70" s="5"/>
      <c r="E70" s="10"/>
    </row>
    <row r="71" spans="1:5" ht="15">
      <c r="A71" s="142"/>
      <c r="B71" s="139" t="s">
        <v>128</v>
      </c>
      <c r="C71" s="139"/>
      <c r="D71" s="139"/>
      <c r="E71" s="140"/>
    </row>
    <row r="72" spans="1:5" ht="15.75" thickBot="1">
      <c r="A72" s="11"/>
      <c r="B72" s="13" t="s">
        <v>21</v>
      </c>
      <c r="C72" s="177" t="s">
        <v>271</v>
      </c>
      <c r="D72" s="178" t="s">
        <v>279</v>
      </c>
      <c r="E72" s="188" t="s">
        <v>280</v>
      </c>
    </row>
    <row r="73" spans="1:5" ht="15">
      <c r="A73" s="36" t="s">
        <v>66</v>
      </c>
      <c r="B73" s="413">
        <v>0</v>
      </c>
      <c r="C73" s="404" t="s">
        <v>53</v>
      </c>
      <c r="D73" s="405" t="s">
        <v>53</v>
      </c>
      <c r="E73" s="415" t="s">
        <v>53</v>
      </c>
    </row>
    <row r="74" spans="1:5" ht="15.75" thickBot="1">
      <c r="A74" s="7" t="s">
        <v>5</v>
      </c>
      <c r="B74" s="436">
        <v>0</v>
      </c>
      <c r="C74" s="407" t="s">
        <v>53</v>
      </c>
      <c r="D74" s="408" t="s">
        <v>53</v>
      </c>
      <c r="E74" s="437" t="s">
        <v>53</v>
      </c>
    </row>
    <row r="75" spans="1:5" ht="15.75" thickBot="1">
      <c r="A75" s="130" t="s">
        <v>86</v>
      </c>
      <c r="B75" s="462">
        <f>SUM(B73:B74)</f>
        <v>0</v>
      </c>
      <c r="C75" s="464" t="s">
        <v>53</v>
      </c>
      <c r="D75" s="464" t="s">
        <v>53</v>
      </c>
      <c r="E75" s="463" t="s">
        <v>53</v>
      </c>
    </row>
  </sheetData>
  <hyperlinks>
    <hyperlink ref="A1" location="Index!A1" display="Go To Index"/>
  </hyperlinks>
  <printOptions/>
  <pageMargins left="0.7" right="0.7" top="0.75" bottom="0.75" header="0.3" footer="0.3"/>
  <pageSetup fitToHeight="1" fitToWidth="1" horizontalDpi="300" verticalDpi="3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showGridLines="0" workbookViewId="0" topLeftCell="A1">
      <selection activeCell="B27" sqref="B27:E27"/>
    </sheetView>
  </sheetViews>
  <sheetFormatPr defaultColWidth="9.140625" defaultRowHeight="15"/>
  <cols>
    <col min="1" max="1" width="30.7109375" style="0" customWidth="1"/>
    <col min="2" max="5" width="12.7109375" style="0" customWidth="1"/>
  </cols>
  <sheetData>
    <row r="1" spans="1:25" s="123" customFormat="1" ht="18.75">
      <c r="A1" s="124" t="s">
        <v>0</v>
      </c>
      <c r="B1" s="2" t="s">
        <v>142</v>
      </c>
      <c r="C1" s="3"/>
      <c r="D1" s="3"/>
      <c r="E1" s="3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1"/>
      <c r="V1" s="121"/>
      <c r="W1" s="121"/>
      <c r="X1" s="121"/>
      <c r="Y1" s="121"/>
    </row>
    <row r="2" spans="1:5" ht="15.75" thickBot="1">
      <c r="A2" s="131" t="s">
        <v>143</v>
      </c>
      <c r="B2" s="134"/>
      <c r="C2" s="134"/>
      <c r="D2" s="134"/>
      <c r="E2" s="134"/>
    </row>
    <row r="3" spans="1:5" ht="15">
      <c r="A3" s="116" t="s">
        <v>4</v>
      </c>
      <c r="B3" s="111"/>
      <c r="C3" s="111"/>
      <c r="D3" s="111"/>
      <c r="E3" s="112"/>
    </row>
    <row r="4" spans="1:5" ht="15">
      <c r="A4" s="6"/>
      <c r="B4" s="495" t="s">
        <v>144</v>
      </c>
      <c r="C4" s="496"/>
      <c r="D4" s="496"/>
      <c r="E4" s="497"/>
    </row>
    <row r="5" spans="1:5" ht="15.75" thickBot="1">
      <c r="A5" s="11"/>
      <c r="B5" s="13" t="s">
        <v>21</v>
      </c>
      <c r="C5" s="177" t="s">
        <v>271</v>
      </c>
      <c r="D5" s="178" t="s">
        <v>279</v>
      </c>
      <c r="E5" s="188" t="s">
        <v>280</v>
      </c>
    </row>
    <row r="6" spans="1:5" ht="15">
      <c r="A6" s="7" t="s">
        <v>84</v>
      </c>
      <c r="B6" s="91">
        <v>872.9</v>
      </c>
      <c r="C6" s="92">
        <v>788.3501842431544</v>
      </c>
      <c r="D6" s="319">
        <v>819.1987469674</v>
      </c>
      <c r="E6" s="93">
        <v>855</v>
      </c>
    </row>
    <row r="7" spans="1:5" ht="15.75" thickBot="1">
      <c r="A7" s="7" t="s">
        <v>61</v>
      </c>
      <c r="B7" s="94">
        <v>489.38</v>
      </c>
      <c r="C7" s="95">
        <v>493.89506749227144</v>
      </c>
      <c r="D7" s="403">
        <v>506.4984280057</v>
      </c>
      <c r="E7" s="96">
        <v>513</v>
      </c>
    </row>
    <row r="8" spans="1:5" ht="15.75" thickBot="1">
      <c r="A8" s="12" t="s">
        <v>6</v>
      </c>
      <c r="B8" s="120">
        <f>SUM(B6:B7)</f>
        <v>1362.28</v>
      </c>
      <c r="C8" s="120">
        <f aca="true" t="shared" si="0" ref="C8:E8">SUM(C6:C7)</f>
        <v>1282.2452517354259</v>
      </c>
      <c r="D8" s="120">
        <f t="shared" si="0"/>
        <v>1325.6971749731001</v>
      </c>
      <c r="E8" s="120">
        <f t="shared" si="0"/>
        <v>1368</v>
      </c>
    </row>
    <row r="9" spans="1:5" ht="15">
      <c r="A9" s="116" t="s">
        <v>5</v>
      </c>
      <c r="B9" s="111"/>
      <c r="C9" s="111"/>
      <c r="D9" s="111"/>
      <c r="E9" s="112"/>
    </row>
    <row r="10" spans="1:5" ht="15">
      <c r="A10" s="6"/>
      <c r="B10" s="495" t="s">
        <v>144</v>
      </c>
      <c r="C10" s="496"/>
      <c r="D10" s="496"/>
      <c r="E10" s="497"/>
    </row>
    <row r="11" spans="1:5" ht="15.75" thickBot="1">
      <c r="A11" s="11"/>
      <c r="B11" s="13" t="s">
        <v>21</v>
      </c>
      <c r="C11" s="177" t="s">
        <v>271</v>
      </c>
      <c r="D11" s="178" t="s">
        <v>279</v>
      </c>
      <c r="E11" s="188" t="s">
        <v>280</v>
      </c>
    </row>
    <row r="12" spans="1:5" ht="15">
      <c r="A12" s="7" t="s">
        <v>84</v>
      </c>
      <c r="B12" s="91">
        <v>797.35</v>
      </c>
      <c r="C12" s="92">
        <v>720.1112263929776</v>
      </c>
      <c r="D12" s="319">
        <v>734.003682973</v>
      </c>
      <c r="E12" s="93">
        <v>769</v>
      </c>
    </row>
    <row r="13" spans="1:5" ht="15.75" thickBot="1">
      <c r="A13" s="7" t="s">
        <v>61</v>
      </c>
      <c r="B13" s="94">
        <v>411.55</v>
      </c>
      <c r="C13" s="95">
        <v>416.9049399760104</v>
      </c>
      <c r="D13" s="403">
        <v>427.9416611887</v>
      </c>
      <c r="E13" s="96">
        <v>435</v>
      </c>
    </row>
    <row r="14" spans="1:5" ht="15.75" thickBot="1">
      <c r="A14" s="12" t="s">
        <v>6</v>
      </c>
      <c r="B14" s="120">
        <f>SUM(B12:B13)</f>
        <v>1208.9</v>
      </c>
      <c r="C14" s="120">
        <f aca="true" t="shared" si="1" ref="C14:E14">SUM(C12:C13)</f>
        <v>1137.016166368988</v>
      </c>
      <c r="D14" s="120">
        <f t="shared" si="1"/>
        <v>1161.9453441617</v>
      </c>
      <c r="E14" s="120">
        <f t="shared" si="1"/>
        <v>1204</v>
      </c>
    </row>
    <row r="15" spans="1:5" ht="15.75" thickBot="1">
      <c r="A15" s="131" t="s">
        <v>145</v>
      </c>
      <c r="B15" s="134"/>
      <c r="C15" s="134"/>
      <c r="D15" s="134"/>
      <c r="E15" s="134"/>
    </row>
    <row r="16" spans="1:5" ht="15">
      <c r="A16" s="116" t="s">
        <v>4</v>
      </c>
      <c r="B16" s="111"/>
      <c r="C16" s="111"/>
      <c r="D16" s="111"/>
      <c r="E16" s="112"/>
    </row>
    <row r="17" spans="1:5" ht="15">
      <c r="A17" s="6"/>
      <c r="B17" s="495" t="s">
        <v>146</v>
      </c>
      <c r="C17" s="496"/>
      <c r="D17" s="496"/>
      <c r="E17" s="497"/>
    </row>
    <row r="18" spans="1:5" ht="15.75" thickBot="1">
      <c r="A18" s="11"/>
      <c r="B18" s="13" t="s">
        <v>21</v>
      </c>
      <c r="C18" s="177" t="s">
        <v>271</v>
      </c>
      <c r="D18" s="178" t="s">
        <v>279</v>
      </c>
      <c r="E18" s="188" t="s">
        <v>280</v>
      </c>
    </row>
    <row r="19" spans="1:5" ht="15">
      <c r="A19" s="7" t="s">
        <v>84</v>
      </c>
      <c r="B19" s="91">
        <v>897.4</v>
      </c>
      <c r="C19" s="92">
        <v>843.1999999999998</v>
      </c>
      <c r="D19" s="319">
        <v>866.8</v>
      </c>
      <c r="E19" s="93">
        <v>837</v>
      </c>
    </row>
    <row r="20" spans="1:5" ht="15.75" thickBot="1">
      <c r="A20" s="7" t="s">
        <v>61</v>
      </c>
      <c r="B20" s="94">
        <v>489.38</v>
      </c>
      <c r="C20" s="95">
        <v>493.89506749227144</v>
      </c>
      <c r="D20" s="403">
        <v>506.4984280057</v>
      </c>
      <c r="E20" s="96">
        <v>513</v>
      </c>
    </row>
    <row r="21" spans="1:5" ht="15.75" thickBot="1">
      <c r="A21" s="12" t="s">
        <v>6</v>
      </c>
      <c r="B21" s="120">
        <f>SUM(B19:B20)</f>
        <v>1386.78</v>
      </c>
      <c r="C21" s="120">
        <f aca="true" t="shared" si="2" ref="C21:E21">SUM(C19:C20)</f>
        <v>1337.0950674922713</v>
      </c>
      <c r="D21" s="120">
        <f t="shared" si="2"/>
        <v>1373.2984280056999</v>
      </c>
      <c r="E21" s="120">
        <f t="shared" si="2"/>
        <v>1350</v>
      </c>
    </row>
    <row r="22" spans="1:5" ht="15">
      <c r="A22" s="116" t="s">
        <v>5</v>
      </c>
      <c r="B22" s="111"/>
      <c r="C22" s="111"/>
      <c r="D22" s="111"/>
      <c r="E22" s="112"/>
    </row>
    <row r="23" spans="1:5" ht="15">
      <c r="A23" s="6"/>
      <c r="B23" s="495" t="s">
        <v>146</v>
      </c>
      <c r="C23" s="496"/>
      <c r="D23" s="496"/>
      <c r="E23" s="497"/>
    </row>
    <row r="24" spans="1:5" ht="15.75" thickBot="1">
      <c r="A24" s="11"/>
      <c r="B24" s="13" t="s">
        <v>21</v>
      </c>
      <c r="C24" s="177" t="s">
        <v>271</v>
      </c>
      <c r="D24" s="178" t="s">
        <v>279</v>
      </c>
      <c r="E24" s="188" t="s">
        <v>280</v>
      </c>
    </row>
    <row r="25" spans="1:5" ht="15">
      <c r="A25" s="7" t="s">
        <v>84</v>
      </c>
      <c r="B25" s="91">
        <v>897.4</v>
      </c>
      <c r="C25" s="92">
        <v>843.1999999999998</v>
      </c>
      <c r="D25" s="319">
        <v>866.8</v>
      </c>
      <c r="E25" s="93">
        <v>837</v>
      </c>
    </row>
    <row r="26" spans="1:5" ht="15.75" thickBot="1">
      <c r="A26" s="7" t="s">
        <v>61</v>
      </c>
      <c r="B26" s="94">
        <v>411.55</v>
      </c>
      <c r="C26" s="95">
        <v>416.9049399760104</v>
      </c>
      <c r="D26" s="403">
        <v>427.9416611887</v>
      </c>
      <c r="E26" s="96">
        <v>435</v>
      </c>
    </row>
    <row r="27" spans="1:5" ht="15.75" thickBot="1">
      <c r="A27" s="12" t="s">
        <v>6</v>
      </c>
      <c r="B27" s="120">
        <f>SUM(B25:B26)</f>
        <v>1308.95</v>
      </c>
      <c r="C27" s="120">
        <f aca="true" t="shared" si="3" ref="C27:E27">SUM(C25:C26)</f>
        <v>1260.1049399760102</v>
      </c>
      <c r="D27" s="120">
        <f t="shared" si="3"/>
        <v>1294.7416611887</v>
      </c>
      <c r="E27" s="120">
        <f t="shared" si="3"/>
        <v>1272</v>
      </c>
    </row>
  </sheetData>
  <mergeCells count="4">
    <mergeCell ref="B23:E23"/>
    <mergeCell ref="B17:E17"/>
    <mergeCell ref="B10:E10"/>
    <mergeCell ref="B4:E4"/>
  </mergeCells>
  <hyperlinks>
    <hyperlink ref="A1" location="Index!A1" display="Go To Index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showGridLines="0" workbookViewId="0" topLeftCell="A4">
      <selection activeCell="I13" sqref="I13"/>
    </sheetView>
  </sheetViews>
  <sheetFormatPr defaultColWidth="9.140625" defaultRowHeight="15"/>
  <cols>
    <col min="1" max="1" width="30.7109375" style="0" customWidth="1"/>
    <col min="2" max="13" width="12.7109375" style="0" customWidth="1"/>
  </cols>
  <sheetData>
    <row r="1" spans="1:30" s="123" customFormat="1" ht="18.75">
      <c r="A1" s="180" t="s">
        <v>0</v>
      </c>
      <c r="B1" s="181" t="s">
        <v>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1"/>
      <c r="AA1" s="121"/>
      <c r="AB1" s="121"/>
      <c r="AC1" s="121"/>
      <c r="AD1" s="121"/>
    </row>
    <row r="2" spans="1:13" ht="15">
      <c r="A2" s="184" t="s">
        <v>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85"/>
    </row>
    <row r="3" spans="1:13" ht="15">
      <c r="A3" s="186"/>
      <c r="B3" s="472" t="s">
        <v>3</v>
      </c>
      <c r="C3" s="473"/>
      <c r="D3" s="473"/>
      <c r="E3" s="474"/>
      <c r="F3" s="472" t="s">
        <v>7</v>
      </c>
      <c r="G3" s="473"/>
      <c r="H3" s="473"/>
      <c r="I3" s="474"/>
      <c r="J3" s="472" t="s">
        <v>8</v>
      </c>
      <c r="K3" s="473"/>
      <c r="L3" s="473"/>
      <c r="M3" s="475"/>
    </row>
    <row r="4" spans="1:13" ht="15.75" thickBot="1">
      <c r="A4" s="187"/>
      <c r="B4" s="176" t="s">
        <v>272</v>
      </c>
      <c r="C4" s="177" t="s">
        <v>271</v>
      </c>
      <c r="D4" s="178" t="s">
        <v>279</v>
      </c>
      <c r="E4" s="179" t="s">
        <v>280</v>
      </c>
      <c r="F4" s="176" t="s">
        <v>272</v>
      </c>
      <c r="G4" s="177" t="s">
        <v>271</v>
      </c>
      <c r="H4" s="178" t="s">
        <v>279</v>
      </c>
      <c r="I4" s="179" t="s">
        <v>280</v>
      </c>
      <c r="J4" s="176" t="s">
        <v>272</v>
      </c>
      <c r="K4" s="177" t="s">
        <v>271</v>
      </c>
      <c r="L4" s="178" t="s">
        <v>279</v>
      </c>
      <c r="M4" s="188" t="s">
        <v>280</v>
      </c>
    </row>
    <row r="5" spans="1:13" ht="15">
      <c r="A5" s="189" t="s">
        <v>4</v>
      </c>
      <c r="B5" s="14">
        <v>499922</v>
      </c>
      <c r="C5" s="23">
        <v>504500</v>
      </c>
      <c r="D5" s="20">
        <v>509173</v>
      </c>
      <c r="E5" s="21">
        <v>514819</v>
      </c>
      <c r="F5" s="22">
        <v>29253</v>
      </c>
      <c r="G5" s="23">
        <v>29291</v>
      </c>
      <c r="H5" s="23">
        <v>29330</v>
      </c>
      <c r="I5" s="21">
        <v>29895</v>
      </c>
      <c r="J5" s="286">
        <f>B5+F5</f>
        <v>529175</v>
      </c>
      <c r="K5" s="290">
        <f aca="true" t="shared" si="0" ref="K5:M6">C5+G5</f>
        <v>533791</v>
      </c>
      <c r="L5" s="288">
        <f t="shared" si="0"/>
        <v>538503</v>
      </c>
      <c r="M5" s="197">
        <f t="shared" si="0"/>
        <v>544714</v>
      </c>
    </row>
    <row r="6" spans="1:13" ht="15.75" thickBot="1">
      <c r="A6" s="189" t="s">
        <v>5</v>
      </c>
      <c r="B6" s="24">
        <v>168021</v>
      </c>
      <c r="C6" s="27">
        <v>169048</v>
      </c>
      <c r="D6" s="20">
        <v>170333</v>
      </c>
      <c r="E6" s="25">
        <v>171741</v>
      </c>
      <c r="F6" s="26">
        <v>41488</v>
      </c>
      <c r="G6" s="27">
        <v>41705</v>
      </c>
      <c r="H6" s="27">
        <v>41988</v>
      </c>
      <c r="I6" s="25">
        <v>42681</v>
      </c>
      <c r="J6" s="287">
        <f>B6+F6</f>
        <v>209509</v>
      </c>
      <c r="K6" s="291">
        <f t="shared" si="0"/>
        <v>210753</v>
      </c>
      <c r="L6" s="289">
        <f t="shared" si="0"/>
        <v>212321</v>
      </c>
      <c r="M6" s="198">
        <f t="shared" si="0"/>
        <v>214422</v>
      </c>
    </row>
    <row r="7" spans="1:13" ht="15.75" thickBot="1">
      <c r="A7" s="190" t="s">
        <v>6</v>
      </c>
      <c r="B7" s="15">
        <f aca="true" t="shared" si="1" ref="B7:J7">SUM(B5:B6)</f>
        <v>667943</v>
      </c>
      <c r="C7" s="28">
        <f t="shared" si="1"/>
        <v>673548</v>
      </c>
      <c r="D7" s="175">
        <f aca="true" t="shared" si="2" ref="D7">SUM(D5:D6)</f>
        <v>679506</v>
      </c>
      <c r="E7" s="173">
        <f>SUM(E5:E6)</f>
        <v>686560</v>
      </c>
      <c r="F7" s="15">
        <f t="shared" si="1"/>
        <v>70741</v>
      </c>
      <c r="G7" s="28">
        <f t="shared" si="1"/>
        <v>70996</v>
      </c>
      <c r="H7" s="175">
        <f t="shared" si="1"/>
        <v>71318</v>
      </c>
      <c r="I7" s="173">
        <f>SUM(I5:I6)</f>
        <v>72576</v>
      </c>
      <c r="J7" s="15">
        <f t="shared" si="1"/>
        <v>738684</v>
      </c>
      <c r="K7" s="28">
        <f aca="true" t="shared" si="3" ref="K7:M7">SUM(K5:K6)</f>
        <v>744544</v>
      </c>
      <c r="L7" s="175">
        <f t="shared" si="3"/>
        <v>750824</v>
      </c>
      <c r="M7" s="199">
        <f t="shared" si="3"/>
        <v>759136</v>
      </c>
    </row>
    <row r="8" spans="1:13" ht="15">
      <c r="A8" s="191" t="s">
        <v>14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85"/>
    </row>
    <row r="9" spans="1:13" ht="15">
      <c r="A9" s="186"/>
      <c r="B9" s="472" t="s">
        <v>3</v>
      </c>
      <c r="C9" s="473"/>
      <c r="D9" s="473"/>
      <c r="E9" s="474"/>
      <c r="F9" s="472" t="s">
        <v>7</v>
      </c>
      <c r="G9" s="473"/>
      <c r="H9" s="473"/>
      <c r="I9" s="474"/>
      <c r="J9" s="472" t="s">
        <v>9</v>
      </c>
      <c r="K9" s="473"/>
      <c r="L9" s="473"/>
      <c r="M9" s="475"/>
    </row>
    <row r="10" spans="1:13" ht="15.75" thickBot="1">
      <c r="A10" s="187"/>
      <c r="B10" s="176" t="s">
        <v>272</v>
      </c>
      <c r="C10" s="177" t="s">
        <v>271</v>
      </c>
      <c r="D10" s="178" t="s">
        <v>279</v>
      </c>
      <c r="E10" s="179" t="s">
        <v>280</v>
      </c>
      <c r="F10" s="176" t="s">
        <v>272</v>
      </c>
      <c r="G10" s="177" t="s">
        <v>271</v>
      </c>
      <c r="H10" s="178" t="s">
        <v>279</v>
      </c>
      <c r="I10" s="179" t="s">
        <v>280</v>
      </c>
      <c r="J10" s="176" t="s">
        <v>272</v>
      </c>
      <c r="K10" s="177" t="s">
        <v>271</v>
      </c>
      <c r="L10" s="178" t="s">
        <v>279</v>
      </c>
      <c r="M10" s="188" t="s">
        <v>280</v>
      </c>
    </row>
    <row r="11" spans="1:13" ht="15">
      <c r="A11" s="189" t="s">
        <v>4</v>
      </c>
      <c r="B11" s="14">
        <v>480277</v>
      </c>
      <c r="C11" s="23">
        <v>484900</v>
      </c>
      <c r="D11" s="20">
        <v>489484</v>
      </c>
      <c r="E11" s="21">
        <v>494988</v>
      </c>
      <c r="F11" s="22">
        <v>25903</v>
      </c>
      <c r="G11" s="23">
        <v>25948</v>
      </c>
      <c r="H11" s="23">
        <v>26019</v>
      </c>
      <c r="I11" s="21">
        <v>26603</v>
      </c>
      <c r="J11" s="22">
        <f>B11+F11</f>
        <v>506180</v>
      </c>
      <c r="K11" s="290">
        <f aca="true" t="shared" si="4" ref="K11:M12">C11+G11</f>
        <v>510848</v>
      </c>
      <c r="L11" s="297">
        <f t="shared" si="4"/>
        <v>515503</v>
      </c>
      <c r="M11" s="197">
        <f t="shared" si="4"/>
        <v>521591</v>
      </c>
    </row>
    <row r="12" spans="1:13" ht="15.75" thickBot="1">
      <c r="A12" s="189" t="s">
        <v>5</v>
      </c>
      <c r="B12" s="24">
        <v>65526</v>
      </c>
      <c r="C12" s="27">
        <v>65917</v>
      </c>
      <c r="D12" s="20">
        <v>66465</v>
      </c>
      <c r="E12" s="25">
        <v>66976</v>
      </c>
      <c r="F12" s="26">
        <v>4895</v>
      </c>
      <c r="G12" s="27">
        <v>5039</v>
      </c>
      <c r="H12" s="27">
        <v>4945</v>
      </c>
      <c r="I12" s="25">
        <v>4948</v>
      </c>
      <c r="J12" s="26">
        <f>B12+F12</f>
        <v>70421</v>
      </c>
      <c r="K12" s="291">
        <f t="shared" si="4"/>
        <v>70956</v>
      </c>
      <c r="L12" s="298">
        <f t="shared" si="4"/>
        <v>71410</v>
      </c>
      <c r="M12" s="198">
        <f t="shared" si="4"/>
        <v>71924</v>
      </c>
    </row>
    <row r="13" spans="1:13" ht="15.75" thickBot="1">
      <c r="A13" s="190" t="s">
        <v>6</v>
      </c>
      <c r="B13" s="15">
        <f aca="true" t="shared" si="5" ref="B13:D13">SUM(B11:B12)</f>
        <v>545803</v>
      </c>
      <c r="C13" s="28">
        <f t="shared" si="5"/>
        <v>550817</v>
      </c>
      <c r="D13" s="175">
        <f t="shared" si="5"/>
        <v>555949</v>
      </c>
      <c r="E13" s="173">
        <f>SUM(E11:E12)</f>
        <v>561964</v>
      </c>
      <c r="F13" s="15">
        <f aca="true" t="shared" si="6" ref="F13:H13">SUM(F11:F12)</f>
        <v>30798</v>
      </c>
      <c r="G13" s="28">
        <f t="shared" si="6"/>
        <v>30987</v>
      </c>
      <c r="H13" s="175">
        <f t="shared" si="6"/>
        <v>30964</v>
      </c>
      <c r="I13" s="173">
        <f>SUM(I11:I12)</f>
        <v>31551</v>
      </c>
      <c r="J13" s="15">
        <f aca="true" t="shared" si="7" ref="J13">SUM(J11:J12)</f>
        <v>576601</v>
      </c>
      <c r="K13" s="28">
        <f aca="true" t="shared" si="8" ref="K13:M13">SUM(K11:K12)</f>
        <v>581804</v>
      </c>
      <c r="L13" s="175">
        <f t="shared" si="8"/>
        <v>586913</v>
      </c>
      <c r="M13" s="199">
        <f t="shared" si="8"/>
        <v>593515</v>
      </c>
    </row>
    <row r="14" spans="1:13" ht="15">
      <c r="A14" s="191" t="s">
        <v>15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85"/>
    </row>
    <row r="15" spans="1:13" ht="15">
      <c r="A15" s="186"/>
      <c r="B15" s="472" t="s">
        <v>3</v>
      </c>
      <c r="C15" s="473"/>
      <c r="D15" s="473"/>
      <c r="E15" s="474"/>
      <c r="F15" s="472" t="s">
        <v>7</v>
      </c>
      <c r="G15" s="473"/>
      <c r="H15" s="473"/>
      <c r="I15" s="474"/>
      <c r="J15" s="472" t="s">
        <v>10</v>
      </c>
      <c r="K15" s="473"/>
      <c r="L15" s="473"/>
      <c r="M15" s="475"/>
    </row>
    <row r="16" spans="1:13" ht="15.75" thickBot="1">
      <c r="A16" s="187"/>
      <c r="B16" s="176" t="s">
        <v>272</v>
      </c>
      <c r="C16" s="177" t="s">
        <v>271</v>
      </c>
      <c r="D16" s="178" t="s">
        <v>279</v>
      </c>
      <c r="E16" s="179" t="s">
        <v>280</v>
      </c>
      <c r="F16" s="176" t="s">
        <v>272</v>
      </c>
      <c r="G16" s="177" t="s">
        <v>271</v>
      </c>
      <c r="H16" s="178" t="s">
        <v>279</v>
      </c>
      <c r="I16" s="179" t="s">
        <v>280</v>
      </c>
      <c r="J16" s="176" t="s">
        <v>272</v>
      </c>
      <c r="K16" s="177" t="s">
        <v>271</v>
      </c>
      <c r="L16" s="178" t="s">
        <v>279</v>
      </c>
      <c r="M16" s="188" t="s">
        <v>280</v>
      </c>
    </row>
    <row r="17" spans="1:13" ht="15">
      <c r="A17" s="189" t="s">
        <v>4</v>
      </c>
      <c r="B17" s="14">
        <v>4755</v>
      </c>
      <c r="C17" s="23">
        <v>5063</v>
      </c>
      <c r="D17" s="20">
        <v>5334</v>
      </c>
      <c r="E17" s="21">
        <v>5593</v>
      </c>
      <c r="F17" s="22">
        <v>91</v>
      </c>
      <c r="G17" s="23">
        <v>97</v>
      </c>
      <c r="H17" s="23">
        <v>99</v>
      </c>
      <c r="I17" s="21">
        <v>107</v>
      </c>
      <c r="J17" s="22">
        <f>B17+F17</f>
        <v>4846</v>
      </c>
      <c r="K17" s="290">
        <f aca="true" t="shared" si="9" ref="K17:M18">C17+G17</f>
        <v>5160</v>
      </c>
      <c r="L17" s="297">
        <f t="shared" si="9"/>
        <v>5433</v>
      </c>
      <c r="M17" s="197">
        <f t="shared" si="9"/>
        <v>5700</v>
      </c>
    </row>
    <row r="18" spans="1:13" ht="15.75" thickBot="1">
      <c r="A18" s="189" t="s">
        <v>5</v>
      </c>
      <c r="B18" s="24">
        <v>15</v>
      </c>
      <c r="C18" s="27">
        <v>18</v>
      </c>
      <c r="D18" s="20">
        <v>19</v>
      </c>
      <c r="E18" s="25">
        <v>24</v>
      </c>
      <c r="F18" s="26">
        <v>8</v>
      </c>
      <c r="G18" s="27">
        <v>10</v>
      </c>
      <c r="H18" s="27">
        <v>10</v>
      </c>
      <c r="I18" s="25">
        <v>16</v>
      </c>
      <c r="J18" s="26">
        <f>B18+F18</f>
        <v>23</v>
      </c>
      <c r="K18" s="291">
        <f t="shared" si="9"/>
        <v>28</v>
      </c>
      <c r="L18" s="298">
        <f t="shared" si="9"/>
        <v>29</v>
      </c>
      <c r="M18" s="198">
        <f t="shared" si="9"/>
        <v>40</v>
      </c>
    </row>
    <row r="19" spans="1:13" ht="15.75" thickBot="1">
      <c r="A19" s="190" t="s">
        <v>6</v>
      </c>
      <c r="B19" s="15">
        <f aca="true" t="shared" si="10" ref="B19:D19">SUM(B17:B18)</f>
        <v>4770</v>
      </c>
      <c r="C19" s="28">
        <f t="shared" si="10"/>
        <v>5081</v>
      </c>
      <c r="D19" s="175">
        <f t="shared" si="10"/>
        <v>5353</v>
      </c>
      <c r="E19" s="173">
        <f>SUM(E17:E18)</f>
        <v>5617</v>
      </c>
      <c r="F19" s="15">
        <f aca="true" t="shared" si="11" ref="F19:H19">SUM(F17:F18)</f>
        <v>99</v>
      </c>
      <c r="G19" s="28">
        <f t="shared" si="11"/>
        <v>107</v>
      </c>
      <c r="H19" s="175">
        <f t="shared" si="11"/>
        <v>109</v>
      </c>
      <c r="I19" s="173">
        <f>SUM(I17:I18)</f>
        <v>123</v>
      </c>
      <c r="J19" s="15">
        <f aca="true" t="shared" si="12" ref="J19">SUM(J17:J18)</f>
        <v>4869</v>
      </c>
      <c r="K19" s="28">
        <f aca="true" t="shared" si="13" ref="K19:M19">SUM(K17:K18)</f>
        <v>5188</v>
      </c>
      <c r="L19" s="175">
        <f t="shared" si="13"/>
        <v>5462</v>
      </c>
      <c r="M19" s="199">
        <f t="shared" si="13"/>
        <v>5740</v>
      </c>
    </row>
    <row r="20" spans="1:13" ht="15">
      <c r="A20" s="191" t="s">
        <v>16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85"/>
    </row>
    <row r="21" spans="1:13" ht="15">
      <c r="A21" s="186"/>
      <c r="B21" s="472" t="s">
        <v>3</v>
      </c>
      <c r="C21" s="473"/>
      <c r="D21" s="473"/>
      <c r="E21" s="474"/>
      <c r="F21" s="472" t="s">
        <v>7</v>
      </c>
      <c r="G21" s="473"/>
      <c r="H21" s="473"/>
      <c r="I21" s="474"/>
      <c r="J21" s="472" t="s">
        <v>11</v>
      </c>
      <c r="K21" s="473"/>
      <c r="L21" s="473"/>
      <c r="M21" s="475"/>
    </row>
    <row r="22" spans="1:13" ht="15.75" thickBot="1">
      <c r="A22" s="187"/>
      <c r="B22" s="176" t="s">
        <v>272</v>
      </c>
      <c r="C22" s="177" t="s">
        <v>271</v>
      </c>
      <c r="D22" s="178" t="s">
        <v>279</v>
      </c>
      <c r="E22" s="179" t="s">
        <v>280</v>
      </c>
      <c r="F22" s="176" t="s">
        <v>272</v>
      </c>
      <c r="G22" s="177" t="s">
        <v>271</v>
      </c>
      <c r="H22" s="178" t="s">
        <v>279</v>
      </c>
      <c r="I22" s="179" t="s">
        <v>280</v>
      </c>
      <c r="J22" s="176" t="s">
        <v>272</v>
      </c>
      <c r="K22" s="177" t="s">
        <v>271</v>
      </c>
      <c r="L22" s="178" t="s">
        <v>279</v>
      </c>
      <c r="M22" s="188" t="s">
        <v>280</v>
      </c>
    </row>
    <row r="23" spans="1:13" ht="15">
      <c r="A23" s="189" t="s">
        <v>4</v>
      </c>
      <c r="B23" s="14">
        <v>0</v>
      </c>
      <c r="C23" s="23">
        <v>0</v>
      </c>
      <c r="D23" s="20">
        <v>0</v>
      </c>
      <c r="E23" s="21">
        <v>0</v>
      </c>
      <c r="F23" s="22">
        <v>0</v>
      </c>
      <c r="G23" s="23">
        <v>0</v>
      </c>
      <c r="H23" s="23">
        <v>0</v>
      </c>
      <c r="I23" s="21">
        <v>0</v>
      </c>
      <c r="J23" s="22">
        <f>B23+F23</f>
        <v>0</v>
      </c>
      <c r="K23" s="23">
        <f aca="true" t="shared" si="14" ref="K23:M24">C23+G23</f>
        <v>0</v>
      </c>
      <c r="L23" s="22">
        <f t="shared" si="14"/>
        <v>0</v>
      </c>
      <c r="M23" s="197">
        <f t="shared" si="14"/>
        <v>0</v>
      </c>
    </row>
    <row r="24" spans="1:13" ht="15.75" thickBot="1">
      <c r="A24" s="189" t="s">
        <v>5</v>
      </c>
      <c r="B24" s="24">
        <v>180</v>
      </c>
      <c r="C24" s="27">
        <v>177</v>
      </c>
      <c r="D24" s="20">
        <v>173</v>
      </c>
      <c r="E24" s="25">
        <v>187</v>
      </c>
      <c r="F24" s="26">
        <v>496</v>
      </c>
      <c r="G24" s="27">
        <v>495</v>
      </c>
      <c r="H24" s="27">
        <v>491</v>
      </c>
      <c r="I24" s="25">
        <v>509</v>
      </c>
      <c r="J24" s="26">
        <f>B24+F24</f>
        <v>676</v>
      </c>
      <c r="K24" s="27">
        <f t="shared" si="14"/>
        <v>672</v>
      </c>
      <c r="L24" s="26">
        <f t="shared" si="14"/>
        <v>664</v>
      </c>
      <c r="M24" s="198">
        <f t="shared" si="14"/>
        <v>696</v>
      </c>
    </row>
    <row r="25" spans="1:13" ht="15.75" thickBot="1">
      <c r="A25" s="190" t="s">
        <v>6</v>
      </c>
      <c r="B25" s="15">
        <f aca="true" t="shared" si="15" ref="B25:D25">SUM(B23:B24)</f>
        <v>180</v>
      </c>
      <c r="C25" s="28">
        <f t="shared" si="15"/>
        <v>177</v>
      </c>
      <c r="D25" s="175">
        <f t="shared" si="15"/>
        <v>173</v>
      </c>
      <c r="E25" s="173">
        <f>SUM(E23:E24)</f>
        <v>187</v>
      </c>
      <c r="F25" s="15">
        <f aca="true" t="shared" si="16" ref="F25:H25">SUM(F23:F24)</f>
        <v>496</v>
      </c>
      <c r="G25" s="28">
        <f t="shared" si="16"/>
        <v>495</v>
      </c>
      <c r="H25" s="175">
        <f t="shared" si="16"/>
        <v>491</v>
      </c>
      <c r="I25" s="173">
        <f>SUM(I23:I24)</f>
        <v>509</v>
      </c>
      <c r="J25" s="15">
        <f aca="true" t="shared" si="17" ref="J25">SUM(J23:J24)</f>
        <v>676</v>
      </c>
      <c r="K25" s="28">
        <f aca="true" t="shared" si="18" ref="K25:M25">SUM(K23:K24)</f>
        <v>672</v>
      </c>
      <c r="L25" s="175">
        <f t="shared" si="18"/>
        <v>664</v>
      </c>
      <c r="M25" s="199">
        <f t="shared" si="18"/>
        <v>696</v>
      </c>
    </row>
    <row r="26" spans="1:13" ht="15">
      <c r="A26" s="191" t="s">
        <v>13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85"/>
    </row>
    <row r="27" spans="1:13" ht="15">
      <c r="A27" s="186" t="s">
        <v>17</v>
      </c>
      <c r="B27" s="472" t="s">
        <v>17</v>
      </c>
      <c r="C27" s="473"/>
      <c r="D27" s="473"/>
      <c r="E27" s="474"/>
      <c r="F27" s="472" t="s">
        <v>18</v>
      </c>
      <c r="G27" s="473"/>
      <c r="H27" s="473"/>
      <c r="I27" s="474"/>
      <c r="J27" s="472" t="s">
        <v>12</v>
      </c>
      <c r="K27" s="473"/>
      <c r="L27" s="473"/>
      <c r="M27" s="475"/>
    </row>
    <row r="28" spans="1:13" ht="15.75" thickBot="1">
      <c r="A28" s="187"/>
      <c r="B28" s="176" t="s">
        <v>272</v>
      </c>
      <c r="C28" s="177" t="s">
        <v>271</v>
      </c>
      <c r="D28" s="178" t="s">
        <v>279</v>
      </c>
      <c r="E28" s="179" t="s">
        <v>280</v>
      </c>
      <c r="F28" s="176" t="s">
        <v>272</v>
      </c>
      <c r="G28" s="177" t="s">
        <v>271</v>
      </c>
      <c r="H28" s="178" t="s">
        <v>279</v>
      </c>
      <c r="I28" s="179" t="s">
        <v>280</v>
      </c>
      <c r="J28" s="176" t="s">
        <v>272</v>
      </c>
      <c r="K28" s="177" t="s">
        <v>271</v>
      </c>
      <c r="L28" s="178" t="s">
        <v>279</v>
      </c>
      <c r="M28" s="188" t="s">
        <v>280</v>
      </c>
    </row>
    <row r="29" spans="1:13" ht="15">
      <c r="A29" s="189" t="s">
        <v>4</v>
      </c>
      <c r="B29" s="14">
        <v>87</v>
      </c>
      <c r="C29" s="23">
        <v>89</v>
      </c>
      <c r="D29" s="20">
        <v>90</v>
      </c>
      <c r="E29" s="21">
        <v>73</v>
      </c>
      <c r="F29" s="22">
        <v>8000</v>
      </c>
      <c r="G29" s="23">
        <v>7698</v>
      </c>
      <c r="H29" s="23">
        <v>7582</v>
      </c>
      <c r="I29" s="21">
        <v>7773</v>
      </c>
      <c r="J29" s="22">
        <f>B29+F29</f>
        <v>8087</v>
      </c>
      <c r="K29" s="23">
        <f aca="true" t="shared" si="19" ref="K29:M30">C29+G29</f>
        <v>7787</v>
      </c>
      <c r="L29" s="22">
        <f t="shared" si="19"/>
        <v>7672</v>
      </c>
      <c r="M29" s="197">
        <f t="shared" si="19"/>
        <v>7846</v>
      </c>
    </row>
    <row r="30" spans="1:13" ht="15.75" thickBot="1">
      <c r="A30" s="189" t="s">
        <v>5</v>
      </c>
      <c r="B30" s="24">
        <v>10</v>
      </c>
      <c r="C30" s="27">
        <v>10</v>
      </c>
      <c r="D30" s="20">
        <v>10</v>
      </c>
      <c r="E30" s="25">
        <v>9</v>
      </c>
      <c r="F30" s="26"/>
      <c r="G30" s="27">
        <v>1019</v>
      </c>
      <c r="H30" s="27">
        <v>1033</v>
      </c>
      <c r="I30" s="25">
        <v>1090</v>
      </c>
      <c r="J30" s="26">
        <f>B30+F30</f>
        <v>10</v>
      </c>
      <c r="K30" s="27">
        <f t="shared" si="19"/>
        <v>1029</v>
      </c>
      <c r="L30" s="26">
        <f t="shared" si="19"/>
        <v>1043</v>
      </c>
      <c r="M30" s="198">
        <f t="shared" si="19"/>
        <v>1099</v>
      </c>
    </row>
    <row r="31" spans="1:13" ht="15.75" thickBot="1">
      <c r="A31" s="192" t="s">
        <v>6</v>
      </c>
      <c r="B31" s="193">
        <f aca="true" t="shared" si="20" ref="B31:D31">SUM(B29:B30)</f>
        <v>97</v>
      </c>
      <c r="C31" s="194">
        <f t="shared" si="20"/>
        <v>99</v>
      </c>
      <c r="D31" s="195">
        <f t="shared" si="20"/>
        <v>100</v>
      </c>
      <c r="E31" s="196">
        <f>SUM(E29:E30)</f>
        <v>82</v>
      </c>
      <c r="F31" s="193">
        <f aca="true" t="shared" si="21" ref="F31:H31">SUM(F29:F30)</f>
        <v>8000</v>
      </c>
      <c r="G31" s="194">
        <f t="shared" si="21"/>
        <v>8717</v>
      </c>
      <c r="H31" s="195">
        <f t="shared" si="21"/>
        <v>8615</v>
      </c>
      <c r="I31" s="196">
        <f>SUM(I29:I30)</f>
        <v>8863</v>
      </c>
      <c r="J31" s="193">
        <f aca="true" t="shared" si="22" ref="J31">SUM(J29:J30)</f>
        <v>8097</v>
      </c>
      <c r="K31" s="194">
        <f aca="true" t="shared" si="23" ref="K31:M31">SUM(K29:K30)</f>
        <v>8816</v>
      </c>
      <c r="L31" s="195">
        <f t="shared" si="23"/>
        <v>8715</v>
      </c>
      <c r="M31" s="200">
        <f t="shared" si="23"/>
        <v>8945</v>
      </c>
    </row>
    <row r="33" ht="15">
      <c r="A33" t="s">
        <v>19</v>
      </c>
    </row>
    <row r="34" ht="15.75" thickBot="1"/>
    <row r="35" spans="1:5" ht="15">
      <c r="A35" s="201" t="s">
        <v>141</v>
      </c>
      <c r="B35" s="202"/>
      <c r="C35" s="202"/>
      <c r="D35" s="202"/>
      <c r="E35" s="203"/>
    </row>
    <row r="36" spans="1:5" ht="15">
      <c r="A36" s="186"/>
      <c r="B36" s="472" t="s">
        <v>148</v>
      </c>
      <c r="C36" s="473"/>
      <c r="D36" s="473"/>
      <c r="E36" s="475"/>
    </row>
    <row r="37" spans="1:5" ht="15.75" thickBot="1">
      <c r="A37" s="187"/>
      <c r="B37" s="176" t="s">
        <v>272</v>
      </c>
      <c r="C37" s="177" t="s">
        <v>271</v>
      </c>
      <c r="D37" s="178" t="s">
        <v>279</v>
      </c>
      <c r="E37" s="188" t="s">
        <v>280</v>
      </c>
    </row>
    <row r="38" spans="1:5" ht="15">
      <c r="A38" s="189" t="s">
        <v>4</v>
      </c>
      <c r="B38" s="14">
        <v>18</v>
      </c>
      <c r="C38" s="20">
        <v>18</v>
      </c>
      <c r="D38" s="294">
        <v>24</v>
      </c>
      <c r="E38" s="292">
        <v>22</v>
      </c>
    </row>
    <row r="39" spans="1:5" ht="15.75" thickBot="1">
      <c r="A39" s="189" t="s">
        <v>5</v>
      </c>
      <c r="B39" s="24">
        <v>6</v>
      </c>
      <c r="C39" s="20">
        <v>6</v>
      </c>
      <c r="D39" s="295">
        <v>4</v>
      </c>
      <c r="E39" s="293">
        <v>8</v>
      </c>
    </row>
    <row r="40" spans="1:5" ht="15.75" thickBot="1">
      <c r="A40" s="192" t="s">
        <v>6</v>
      </c>
      <c r="B40" s="193">
        <f>SUM(B38:B39)</f>
        <v>24</v>
      </c>
      <c r="C40" s="194">
        <f>SUM(C38:C39)</f>
        <v>24</v>
      </c>
      <c r="D40" s="296">
        <f>SUM(D38:D39)</f>
        <v>28</v>
      </c>
      <c r="E40" s="200">
        <f>SUM(E38:E39)</f>
        <v>30</v>
      </c>
    </row>
  </sheetData>
  <mergeCells count="16">
    <mergeCell ref="B3:E3"/>
    <mergeCell ref="B36:E36"/>
    <mergeCell ref="J27:M27"/>
    <mergeCell ref="J21:M21"/>
    <mergeCell ref="J15:M15"/>
    <mergeCell ref="J9:M9"/>
    <mergeCell ref="J3:M3"/>
    <mergeCell ref="F3:I3"/>
    <mergeCell ref="F9:I9"/>
    <mergeCell ref="F15:I15"/>
    <mergeCell ref="F21:I21"/>
    <mergeCell ref="F27:I27"/>
    <mergeCell ref="B27:E27"/>
    <mergeCell ref="B21:E21"/>
    <mergeCell ref="B15:E15"/>
    <mergeCell ref="B9:E9"/>
  </mergeCells>
  <hyperlinks>
    <hyperlink ref="A1" location="Index!A1" display="Go To Index"/>
  </hyperlinks>
  <printOptions/>
  <pageMargins left="0.7" right="0.7" top="0.75" bottom="0.75" header="0.3" footer="0.3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showGridLines="0" workbookViewId="0" topLeftCell="A1">
      <selection activeCell="R23" sqref="R23"/>
    </sheetView>
  </sheetViews>
  <sheetFormatPr defaultColWidth="9.140625" defaultRowHeight="15"/>
  <cols>
    <col min="1" max="1" width="20.7109375" style="0" customWidth="1"/>
    <col min="2" max="13" width="12.7109375" style="0" customWidth="1"/>
  </cols>
  <sheetData>
    <row r="1" spans="1:30" s="123" customFormat="1" ht="18.75">
      <c r="A1" s="180" t="s">
        <v>0</v>
      </c>
      <c r="B1" s="181" t="s">
        <v>28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1"/>
      <c r="AA1" s="121"/>
      <c r="AB1" s="121"/>
      <c r="AC1" s="121"/>
      <c r="AD1" s="121"/>
    </row>
    <row r="2" spans="1:13" ht="15">
      <c r="A2" s="191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85"/>
    </row>
    <row r="3" spans="1:13" ht="30" customHeight="1">
      <c r="A3" s="186"/>
      <c r="B3" s="476" t="s">
        <v>22</v>
      </c>
      <c r="C3" s="477"/>
      <c r="D3" s="477"/>
      <c r="E3" s="482"/>
      <c r="F3" s="479" t="s">
        <v>149</v>
      </c>
      <c r="G3" s="480"/>
      <c r="H3" s="480"/>
      <c r="I3" s="481"/>
      <c r="J3" s="476" t="s">
        <v>150</v>
      </c>
      <c r="K3" s="477"/>
      <c r="L3" s="477"/>
      <c r="M3" s="478"/>
    </row>
    <row r="4" spans="1:13" ht="15.75" thickBot="1">
      <c r="A4" s="187"/>
      <c r="B4" s="13" t="s">
        <v>21</v>
      </c>
      <c r="C4" s="177" t="s">
        <v>271</v>
      </c>
      <c r="D4" s="178" t="s">
        <v>279</v>
      </c>
      <c r="E4" s="179" t="s">
        <v>280</v>
      </c>
      <c r="F4" s="13" t="s">
        <v>21</v>
      </c>
      <c r="G4" s="177" t="s">
        <v>271</v>
      </c>
      <c r="H4" s="178" t="s">
        <v>279</v>
      </c>
      <c r="I4" s="179" t="s">
        <v>280</v>
      </c>
      <c r="J4" s="13" t="s">
        <v>21</v>
      </c>
      <c r="K4" s="177" t="s">
        <v>271</v>
      </c>
      <c r="L4" s="178" t="s">
        <v>279</v>
      </c>
      <c r="M4" s="188" t="s">
        <v>280</v>
      </c>
    </row>
    <row r="5" spans="1:13" ht="15.75" thickBot="1">
      <c r="A5" s="208" t="s">
        <v>23</v>
      </c>
      <c r="B5" s="31">
        <v>252660</v>
      </c>
      <c r="C5" s="34">
        <v>444928</v>
      </c>
      <c r="D5" s="207">
        <v>443207</v>
      </c>
      <c r="E5" s="33">
        <v>437345</v>
      </c>
      <c r="F5" s="31">
        <v>207226</v>
      </c>
      <c r="G5" s="34">
        <v>392280</v>
      </c>
      <c r="H5" s="34">
        <v>378021</v>
      </c>
      <c r="I5" s="33">
        <v>372994</v>
      </c>
      <c r="J5" s="35">
        <f>F5/B5</f>
        <v>0.8201773133855774</v>
      </c>
      <c r="K5" s="144">
        <f>G5/C5</f>
        <v>0.8816707422324511</v>
      </c>
      <c r="L5" s="144">
        <f>H5/D5</f>
        <v>0.8529219980731352</v>
      </c>
      <c r="M5" s="209">
        <f>I5/E5</f>
        <v>0.8528598703540683</v>
      </c>
    </row>
    <row r="6" spans="1:13" ht="30" customHeight="1">
      <c r="A6" s="186"/>
      <c r="B6" s="476" t="s">
        <v>24</v>
      </c>
      <c r="C6" s="477"/>
      <c r="D6" s="477"/>
      <c r="E6" s="482"/>
      <c r="F6" s="479" t="s">
        <v>25</v>
      </c>
      <c r="G6" s="480"/>
      <c r="H6" s="480"/>
      <c r="I6" s="481"/>
      <c r="J6" s="476" t="s">
        <v>26</v>
      </c>
      <c r="K6" s="477"/>
      <c r="L6" s="477"/>
      <c r="M6" s="478"/>
    </row>
    <row r="7" spans="1:13" ht="15.75" thickBot="1">
      <c r="A7" s="187"/>
      <c r="B7" s="13" t="s">
        <v>21</v>
      </c>
      <c r="C7" s="177" t="s">
        <v>271</v>
      </c>
      <c r="D7" s="178" t="s">
        <v>279</v>
      </c>
      <c r="E7" s="179" t="s">
        <v>280</v>
      </c>
      <c r="F7" s="13" t="s">
        <v>21</v>
      </c>
      <c r="G7" s="177" t="s">
        <v>271</v>
      </c>
      <c r="H7" s="178" t="s">
        <v>279</v>
      </c>
      <c r="I7" s="179" t="s">
        <v>280</v>
      </c>
      <c r="J7" s="13" t="s">
        <v>21</v>
      </c>
      <c r="K7" s="177" t="s">
        <v>271</v>
      </c>
      <c r="L7" s="178" t="s">
        <v>279</v>
      </c>
      <c r="M7" s="188" t="s">
        <v>280</v>
      </c>
    </row>
    <row r="8" spans="1:13" ht="15.75" thickBot="1">
      <c r="A8" s="208" t="s">
        <v>23</v>
      </c>
      <c r="B8" s="31">
        <v>22</v>
      </c>
      <c r="C8" s="34">
        <v>19</v>
      </c>
      <c r="D8" s="207">
        <v>16</v>
      </c>
      <c r="E8" s="33">
        <v>17.5</v>
      </c>
      <c r="F8" s="31">
        <v>2555</v>
      </c>
      <c r="G8" s="34">
        <v>2009</v>
      </c>
      <c r="H8" s="207">
        <v>2535</v>
      </c>
      <c r="I8" s="33">
        <v>3258</v>
      </c>
      <c r="J8" s="225">
        <f>F8/B5</f>
        <v>0.01011240402121428</v>
      </c>
      <c r="K8" s="145">
        <f>G8/C5</f>
        <v>0.0045153373130034525</v>
      </c>
      <c r="L8" s="145">
        <f>H8/D5</f>
        <v>0.005719675005133042</v>
      </c>
      <c r="M8" s="210">
        <f>I8/E5</f>
        <v>0.0074494963930078085</v>
      </c>
    </row>
    <row r="9" spans="1:13" ht="15">
      <c r="A9" s="191" t="s">
        <v>131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85"/>
    </row>
    <row r="10" spans="1:13" ht="15">
      <c r="A10" s="211" t="s">
        <v>132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212"/>
    </row>
    <row r="11" spans="1:13" s="110" customFormat="1" ht="30" customHeight="1">
      <c r="A11" s="213"/>
      <c r="B11" s="476" t="s">
        <v>133</v>
      </c>
      <c r="C11" s="477"/>
      <c r="D11" s="477"/>
      <c r="E11" s="482"/>
      <c r="F11" s="479" t="s">
        <v>151</v>
      </c>
      <c r="G11" s="480"/>
      <c r="H11" s="480"/>
      <c r="I11" s="481"/>
      <c r="J11" s="476" t="s">
        <v>152</v>
      </c>
      <c r="K11" s="477"/>
      <c r="L11" s="477"/>
      <c r="M11" s="478"/>
    </row>
    <row r="12" spans="1:13" ht="15.75" thickBot="1">
      <c r="A12" s="187"/>
      <c r="B12" s="13" t="s">
        <v>21</v>
      </c>
      <c r="C12" s="177" t="s">
        <v>271</v>
      </c>
      <c r="D12" s="178" t="s">
        <v>279</v>
      </c>
      <c r="E12" s="179" t="s">
        <v>280</v>
      </c>
      <c r="F12" s="13" t="s">
        <v>21</v>
      </c>
      <c r="G12" s="177" t="s">
        <v>271</v>
      </c>
      <c r="H12" s="178" t="s">
        <v>279</v>
      </c>
      <c r="I12" s="179" t="s">
        <v>280</v>
      </c>
      <c r="J12" s="13" t="s">
        <v>21</v>
      </c>
      <c r="K12" s="177" t="s">
        <v>271</v>
      </c>
      <c r="L12" s="178" t="s">
        <v>279</v>
      </c>
      <c r="M12" s="188" t="s">
        <v>280</v>
      </c>
    </row>
    <row r="13" spans="1:13" ht="15.75" thickBot="1">
      <c r="A13" s="208" t="s">
        <v>23</v>
      </c>
      <c r="B13" s="31">
        <v>4097</v>
      </c>
      <c r="C13" s="34">
        <v>8530</v>
      </c>
      <c r="D13" s="207">
        <v>8799</v>
      </c>
      <c r="E13" s="33">
        <v>8811</v>
      </c>
      <c r="F13" s="31">
        <v>3988</v>
      </c>
      <c r="G13" s="34">
        <v>8128</v>
      </c>
      <c r="H13" s="207">
        <v>7980</v>
      </c>
      <c r="I13" s="33">
        <v>8227</v>
      </c>
      <c r="J13" s="35">
        <f>F13/$B13</f>
        <v>0.9733951671955089</v>
      </c>
      <c r="K13" s="144">
        <f>G13/C13</f>
        <v>0.9528722157092614</v>
      </c>
      <c r="L13" s="144">
        <f>H13/D13</f>
        <v>0.9069212410501193</v>
      </c>
      <c r="M13" s="209">
        <f>I13/E13</f>
        <v>0.933719214618091</v>
      </c>
    </row>
    <row r="14" spans="1:13" ht="15">
      <c r="A14" s="214" t="s">
        <v>134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215"/>
    </row>
    <row r="15" spans="1:13" ht="30" customHeight="1">
      <c r="A15" s="186"/>
      <c r="B15" s="476" t="s">
        <v>133</v>
      </c>
      <c r="C15" s="477"/>
      <c r="D15" s="477"/>
      <c r="E15" s="482"/>
      <c r="F15" s="479" t="s">
        <v>153</v>
      </c>
      <c r="G15" s="480"/>
      <c r="H15" s="480"/>
      <c r="I15" s="481"/>
      <c r="J15" s="476" t="s">
        <v>154</v>
      </c>
      <c r="K15" s="477"/>
      <c r="L15" s="477"/>
      <c r="M15" s="478"/>
    </row>
    <row r="16" spans="1:13" ht="15.75" thickBot="1">
      <c r="A16" s="187"/>
      <c r="B16" s="13" t="s">
        <v>21</v>
      </c>
      <c r="C16" s="177" t="s">
        <v>271</v>
      </c>
      <c r="D16" s="178" t="s">
        <v>279</v>
      </c>
      <c r="E16" s="179" t="s">
        <v>280</v>
      </c>
      <c r="F16" s="13" t="s">
        <v>21</v>
      </c>
      <c r="G16" s="177" t="s">
        <v>271</v>
      </c>
      <c r="H16" s="178" t="s">
        <v>279</v>
      </c>
      <c r="I16" s="179" t="s">
        <v>280</v>
      </c>
      <c r="J16" s="13" t="s">
        <v>21</v>
      </c>
      <c r="K16" s="177" t="s">
        <v>271</v>
      </c>
      <c r="L16" s="178" t="s">
        <v>279</v>
      </c>
      <c r="M16" s="188" t="s">
        <v>280</v>
      </c>
    </row>
    <row r="17" spans="1:13" ht="15.75" thickBot="1">
      <c r="A17" s="187" t="s">
        <v>23</v>
      </c>
      <c r="B17" s="31">
        <v>33</v>
      </c>
      <c r="C17" s="34">
        <v>83</v>
      </c>
      <c r="D17" s="207">
        <v>124</v>
      </c>
      <c r="E17" s="33">
        <v>187</v>
      </c>
      <c r="F17" s="31">
        <v>29</v>
      </c>
      <c r="G17" s="34">
        <v>72</v>
      </c>
      <c r="H17" s="207">
        <v>96</v>
      </c>
      <c r="I17" s="33">
        <v>147</v>
      </c>
      <c r="J17" s="35">
        <f>F17/$B17</f>
        <v>0.8787878787878788</v>
      </c>
      <c r="K17" s="144">
        <f>G17/C17</f>
        <v>0.8674698795180723</v>
      </c>
      <c r="L17" s="144">
        <f>H17/D17</f>
        <v>0.7741935483870968</v>
      </c>
      <c r="M17" s="209">
        <f>I17/E17</f>
        <v>0.786096256684492</v>
      </c>
    </row>
    <row r="18" spans="1:13" ht="15">
      <c r="A18" s="211" t="s">
        <v>135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212"/>
    </row>
    <row r="19" spans="1:13" ht="30" customHeight="1">
      <c r="A19" s="216"/>
      <c r="B19" s="476" t="s">
        <v>136</v>
      </c>
      <c r="C19" s="477"/>
      <c r="D19" s="477"/>
      <c r="E19" s="482"/>
      <c r="F19" s="479" t="s">
        <v>155</v>
      </c>
      <c r="G19" s="480"/>
      <c r="H19" s="480"/>
      <c r="I19" s="481"/>
      <c r="J19" s="476" t="s">
        <v>159</v>
      </c>
      <c r="K19" s="477"/>
      <c r="L19" s="477"/>
      <c r="M19" s="478"/>
    </row>
    <row r="20" spans="1:13" ht="15.75" thickBot="1">
      <c r="A20" s="187"/>
      <c r="B20" s="13" t="s">
        <v>21</v>
      </c>
      <c r="C20" s="177" t="s">
        <v>271</v>
      </c>
      <c r="D20" s="178" t="s">
        <v>279</v>
      </c>
      <c r="E20" s="179" t="s">
        <v>280</v>
      </c>
      <c r="F20" s="13" t="s">
        <v>21</v>
      </c>
      <c r="G20" s="177" t="s">
        <v>271</v>
      </c>
      <c r="H20" s="178" t="s">
        <v>279</v>
      </c>
      <c r="I20" s="179" t="s">
        <v>280</v>
      </c>
      <c r="J20" s="13" t="s">
        <v>21</v>
      </c>
      <c r="K20" s="177" t="s">
        <v>271</v>
      </c>
      <c r="L20" s="178" t="s">
        <v>279</v>
      </c>
      <c r="M20" s="188" t="s">
        <v>280</v>
      </c>
    </row>
    <row r="21" spans="1:13" ht="15.75" thickBot="1">
      <c r="A21" s="208" t="s">
        <v>23</v>
      </c>
      <c r="B21" s="31">
        <v>668</v>
      </c>
      <c r="C21" s="34">
        <v>1484</v>
      </c>
      <c r="D21" s="207">
        <v>1820</v>
      </c>
      <c r="E21" s="33">
        <v>2042</v>
      </c>
      <c r="F21" s="31">
        <v>645</v>
      </c>
      <c r="G21" s="34">
        <v>1414</v>
      </c>
      <c r="H21" s="207">
        <v>1562</v>
      </c>
      <c r="I21" s="33">
        <v>1857</v>
      </c>
      <c r="J21" s="35">
        <f>F21/$B21</f>
        <v>0.9655688622754491</v>
      </c>
      <c r="K21" s="144">
        <f>G21/C21</f>
        <v>0.9528301886792453</v>
      </c>
      <c r="L21" s="144">
        <f>H21/D21</f>
        <v>0.8582417582417582</v>
      </c>
      <c r="M21" s="209">
        <f>I21/E21</f>
        <v>0.9094025465230167</v>
      </c>
    </row>
    <row r="22" spans="1:13" ht="15">
      <c r="A22" s="211" t="s">
        <v>137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212"/>
    </row>
    <row r="23" spans="1:13" ht="30" customHeight="1">
      <c r="A23" s="219"/>
      <c r="B23" s="476" t="s">
        <v>136</v>
      </c>
      <c r="C23" s="477"/>
      <c r="D23" s="477"/>
      <c r="E23" s="482"/>
      <c r="F23" s="479" t="s">
        <v>160</v>
      </c>
      <c r="G23" s="480"/>
      <c r="H23" s="480"/>
      <c r="I23" s="481"/>
      <c r="J23" s="476" t="s">
        <v>161</v>
      </c>
      <c r="K23" s="477"/>
      <c r="L23" s="477"/>
      <c r="M23" s="478"/>
    </row>
    <row r="24" spans="1:13" ht="15.75" thickBot="1">
      <c r="A24" s="187"/>
      <c r="B24" s="13" t="s">
        <v>21</v>
      </c>
      <c r="C24" s="177" t="s">
        <v>271</v>
      </c>
      <c r="D24" s="178" t="s">
        <v>279</v>
      </c>
      <c r="E24" s="179" t="s">
        <v>280</v>
      </c>
      <c r="F24" s="13" t="s">
        <v>21</v>
      </c>
      <c r="G24" s="177" t="s">
        <v>271</v>
      </c>
      <c r="H24" s="178" t="s">
        <v>279</v>
      </c>
      <c r="I24" s="179" t="s">
        <v>280</v>
      </c>
      <c r="J24" s="13" t="s">
        <v>21</v>
      </c>
      <c r="K24" s="177" t="s">
        <v>271</v>
      </c>
      <c r="L24" s="178" t="s">
        <v>279</v>
      </c>
      <c r="M24" s="188" t="s">
        <v>280</v>
      </c>
    </row>
    <row r="25" spans="1:13" ht="15.75" thickBot="1">
      <c r="A25" s="187" t="s">
        <v>23</v>
      </c>
      <c r="B25" s="31">
        <v>63</v>
      </c>
      <c r="C25" s="34">
        <v>201</v>
      </c>
      <c r="D25" s="207">
        <v>235</v>
      </c>
      <c r="E25" s="33">
        <v>257</v>
      </c>
      <c r="F25" s="31">
        <v>59</v>
      </c>
      <c r="G25" s="34">
        <v>179</v>
      </c>
      <c r="H25" s="207">
        <v>206</v>
      </c>
      <c r="I25" s="33">
        <v>221</v>
      </c>
      <c r="J25" s="35">
        <f>F25/$B25</f>
        <v>0.9365079365079365</v>
      </c>
      <c r="K25" s="144">
        <f>G25/C25</f>
        <v>0.8905472636815921</v>
      </c>
      <c r="L25" s="144">
        <f>H25/D25</f>
        <v>0.8765957446808511</v>
      </c>
      <c r="M25" s="209">
        <f>I25/E25</f>
        <v>0.8599221789883269</v>
      </c>
    </row>
    <row r="26" spans="1:13" ht="15">
      <c r="A26" s="191" t="s">
        <v>138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85"/>
    </row>
    <row r="27" spans="1:13" ht="30" customHeight="1">
      <c r="A27" s="186"/>
      <c r="B27" s="476" t="s">
        <v>139</v>
      </c>
      <c r="C27" s="477"/>
      <c r="D27" s="477"/>
      <c r="E27" s="482"/>
      <c r="F27" s="479" t="s">
        <v>156</v>
      </c>
      <c r="G27" s="480"/>
      <c r="H27" s="480"/>
      <c r="I27" s="481"/>
      <c r="J27" s="476" t="s">
        <v>157</v>
      </c>
      <c r="K27" s="477"/>
      <c r="L27" s="477"/>
      <c r="M27" s="478"/>
    </row>
    <row r="28" spans="1:13" ht="15.75" thickBot="1">
      <c r="A28" s="187"/>
      <c r="B28" s="13" t="s">
        <v>21</v>
      </c>
      <c r="C28" s="177" t="s">
        <v>271</v>
      </c>
      <c r="D28" s="178" t="s">
        <v>279</v>
      </c>
      <c r="E28" s="179" t="s">
        <v>280</v>
      </c>
      <c r="F28" s="13" t="s">
        <v>21</v>
      </c>
      <c r="G28" s="177" t="s">
        <v>271</v>
      </c>
      <c r="H28" s="178" t="s">
        <v>279</v>
      </c>
      <c r="I28" s="179" t="s">
        <v>280</v>
      </c>
      <c r="J28" s="13" t="s">
        <v>21</v>
      </c>
      <c r="K28" s="177" t="s">
        <v>271</v>
      </c>
      <c r="L28" s="178" t="s">
        <v>279</v>
      </c>
      <c r="M28" s="188" t="s">
        <v>280</v>
      </c>
    </row>
    <row r="29" spans="1:13" ht="15.75" thickBot="1">
      <c r="A29" s="220" t="s">
        <v>23</v>
      </c>
      <c r="B29" s="221">
        <v>566</v>
      </c>
      <c r="C29" s="222">
        <v>978</v>
      </c>
      <c r="D29" s="223">
        <v>975</v>
      </c>
      <c r="E29" s="224">
        <v>906</v>
      </c>
      <c r="F29" s="221">
        <v>563</v>
      </c>
      <c r="G29" s="222">
        <v>970</v>
      </c>
      <c r="H29" s="223">
        <v>961</v>
      </c>
      <c r="I29" s="224">
        <v>902</v>
      </c>
      <c r="J29" s="35">
        <f>F29/B29</f>
        <v>0.9946996466431095</v>
      </c>
      <c r="K29" s="144">
        <f>G29/C29</f>
        <v>0.9918200408997955</v>
      </c>
      <c r="L29" s="144">
        <f>H29/D29</f>
        <v>0.9856410256410256</v>
      </c>
      <c r="M29" s="209">
        <f>I29/E29</f>
        <v>0.9955849889624724</v>
      </c>
    </row>
  </sheetData>
  <mergeCells count="21">
    <mergeCell ref="B3:E3"/>
    <mergeCell ref="B6:E6"/>
    <mergeCell ref="F6:I6"/>
    <mergeCell ref="F3:I3"/>
    <mergeCell ref="J3:M3"/>
    <mergeCell ref="J6:M6"/>
    <mergeCell ref="B11:E11"/>
    <mergeCell ref="F11:I11"/>
    <mergeCell ref="J11:M11"/>
    <mergeCell ref="B15:E15"/>
    <mergeCell ref="F15:I15"/>
    <mergeCell ref="J15:M15"/>
    <mergeCell ref="J27:M27"/>
    <mergeCell ref="F27:I27"/>
    <mergeCell ref="B27:E27"/>
    <mergeCell ref="B19:E19"/>
    <mergeCell ref="F19:I19"/>
    <mergeCell ref="J19:M19"/>
    <mergeCell ref="B23:E23"/>
    <mergeCell ref="F23:I23"/>
    <mergeCell ref="J23:M23"/>
  </mergeCells>
  <hyperlinks>
    <hyperlink ref="A1" location="Index!A1" display="Go To Index"/>
  </hyperlinks>
  <printOptions/>
  <pageMargins left="0.7" right="0.7" top="0.75" bottom="0.75" header="0.3" footer="0.3"/>
  <pageSetup fitToHeight="0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showGridLines="0" workbookViewId="0" topLeftCell="A1">
      <selection activeCell="F44" sqref="F44"/>
    </sheetView>
  </sheetViews>
  <sheetFormatPr defaultColWidth="9.140625" defaultRowHeight="15"/>
  <cols>
    <col min="1" max="1" width="60.7109375" style="0" customWidth="1"/>
    <col min="2" max="14" width="12.57421875" style="0" customWidth="1"/>
    <col min="18" max="18" width="12.8515625" style="0" bestFit="1" customWidth="1"/>
  </cols>
  <sheetData>
    <row r="1" spans="1:29" s="123" customFormat="1" ht="18.75">
      <c r="A1" s="180" t="s">
        <v>0</v>
      </c>
      <c r="B1" s="181" t="s">
        <v>27</v>
      </c>
      <c r="C1" s="182"/>
      <c r="D1" s="182"/>
      <c r="E1" s="182"/>
      <c r="F1" s="182"/>
      <c r="G1" s="182"/>
      <c r="H1" s="182"/>
      <c r="I1" s="183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1"/>
      <c r="Z1" s="121"/>
      <c r="AA1" s="121"/>
      <c r="AB1" s="121"/>
      <c r="AC1" s="121"/>
    </row>
    <row r="2" spans="1:9" ht="15">
      <c r="A2" s="191" t="s">
        <v>30</v>
      </c>
      <c r="B2" s="126"/>
      <c r="C2" s="126"/>
      <c r="D2" s="126"/>
      <c r="E2" s="126"/>
      <c r="F2" s="126"/>
      <c r="G2" s="126"/>
      <c r="H2" s="126"/>
      <c r="I2" s="185"/>
    </row>
    <row r="3" spans="1:9" ht="15">
      <c r="A3" s="232"/>
      <c r="B3" s="472" t="s">
        <v>32</v>
      </c>
      <c r="C3" s="473"/>
      <c r="D3" s="473"/>
      <c r="E3" s="474"/>
      <c r="F3" s="472" t="s">
        <v>31</v>
      </c>
      <c r="G3" s="473"/>
      <c r="H3" s="473"/>
      <c r="I3" s="475"/>
    </row>
    <row r="4" spans="1:9" ht="15.75" thickBot="1">
      <c r="A4" s="187"/>
      <c r="B4" s="13" t="s">
        <v>21</v>
      </c>
      <c r="C4" s="177" t="s">
        <v>271</v>
      </c>
      <c r="D4" s="178" t="s">
        <v>279</v>
      </c>
      <c r="E4" s="179" t="s">
        <v>280</v>
      </c>
      <c r="F4" s="13" t="s">
        <v>21</v>
      </c>
      <c r="G4" s="177" t="s">
        <v>271</v>
      </c>
      <c r="H4" s="178" t="s">
        <v>279</v>
      </c>
      <c r="I4" s="188" t="s">
        <v>280</v>
      </c>
    </row>
    <row r="5" spans="1:9" ht="15">
      <c r="A5" s="233" t="s">
        <v>184</v>
      </c>
      <c r="B5" s="22">
        <v>53</v>
      </c>
      <c r="C5" s="23">
        <v>246</v>
      </c>
      <c r="D5" s="21">
        <v>231</v>
      </c>
      <c r="E5" s="21">
        <v>202</v>
      </c>
      <c r="F5" s="153">
        <f>B5/('Customer Numbers'!$J$7/100)</f>
        <v>0.007174921888114538</v>
      </c>
      <c r="G5" s="241">
        <f>C5/('Customer Numbers'!$K$7/100)</f>
        <v>0.033040357588000176</v>
      </c>
      <c r="H5" s="245">
        <f>D5/('Customer Numbers'!$L$7/100)</f>
        <v>0.030766198203573673</v>
      </c>
      <c r="I5" s="237">
        <f>E5/('Customer Numbers'!$M$7/100)</f>
        <v>0.026609197824895674</v>
      </c>
    </row>
    <row r="6" spans="1:9" ht="15">
      <c r="A6" s="189" t="s">
        <v>185</v>
      </c>
      <c r="B6" s="24">
        <v>133</v>
      </c>
      <c r="C6" s="37">
        <v>231</v>
      </c>
      <c r="D6" s="38">
        <v>161</v>
      </c>
      <c r="E6" s="38">
        <v>177</v>
      </c>
      <c r="F6" s="154">
        <f>B6/('Customer Numbers'!$J$7/100)</f>
        <v>0.01800499266262705</v>
      </c>
      <c r="G6" s="242">
        <f>C6/('Customer Numbers'!$K$7/100)</f>
        <v>0.031025701637512358</v>
      </c>
      <c r="H6" s="246">
        <f>D6/('Customer Numbers'!$L$7/100)</f>
        <v>0.021443107838854378</v>
      </c>
      <c r="I6" s="238">
        <f>E6/('Customer Numbers'!$M$7/100)</f>
        <v>0.023315980272309574</v>
      </c>
    </row>
    <row r="7" spans="1:9" ht="15">
      <c r="A7" s="236" t="s">
        <v>186</v>
      </c>
      <c r="B7" s="43">
        <v>7</v>
      </c>
      <c r="C7" s="44">
        <v>19</v>
      </c>
      <c r="D7" s="45">
        <v>11</v>
      </c>
      <c r="E7" s="45">
        <v>14</v>
      </c>
      <c r="F7" s="154">
        <f>B7/('Customer Numbers'!$J$7/100)</f>
        <v>0.0009476311927698448</v>
      </c>
      <c r="G7" s="242">
        <f>C7/('Customer Numbers'!$K$7/100)</f>
        <v>0.0025518975372845662</v>
      </c>
      <c r="H7" s="246">
        <f>D7/('Customer Numbers'!$L$7/100)</f>
        <v>0.0014650570573130322</v>
      </c>
      <c r="I7" s="238">
        <f>E7/('Customer Numbers'!$M$7/100)</f>
        <v>0.001844201829448215</v>
      </c>
    </row>
    <row r="8" spans="1:9" ht="15">
      <c r="A8" s="189" t="s">
        <v>187</v>
      </c>
      <c r="B8" s="18">
        <v>391</v>
      </c>
      <c r="C8" s="16">
        <v>724</v>
      </c>
      <c r="D8" s="17">
        <v>771</v>
      </c>
      <c r="E8" s="17">
        <v>724</v>
      </c>
      <c r="F8" s="154">
        <f>B8/('Customer Numbers'!$J$7/100)</f>
        <v>0.0529319709104299</v>
      </c>
      <c r="G8" s="242">
        <f>C8/('Customer Numbers'!$K$7/100)</f>
        <v>0.09724072721021189</v>
      </c>
      <c r="H8" s="246">
        <f>D8/('Customer Numbers'!$L$7/100)</f>
        <v>0.10268718101712253</v>
      </c>
      <c r="I8" s="238">
        <f>E8/('Customer Numbers'!$M$7/100)</f>
        <v>0.0953715803228934</v>
      </c>
    </row>
    <row r="9" spans="1:9" ht="15">
      <c r="A9" s="189" t="s">
        <v>188</v>
      </c>
      <c r="B9" s="18">
        <v>46</v>
      </c>
      <c r="C9" s="16">
        <v>106</v>
      </c>
      <c r="D9" s="17">
        <v>76</v>
      </c>
      <c r="E9" s="17">
        <v>73</v>
      </c>
      <c r="F9" s="155">
        <f>B10/('Customer Numbers'!J13/100)</f>
        <v>0.03954207502241584</v>
      </c>
      <c r="G9" s="243">
        <f>C10/('Customer Numbers'!K13/100)</f>
        <v>0.08542395720895697</v>
      </c>
      <c r="H9" s="247">
        <f>D9/('Customer Numbers'!$L$7/100)</f>
        <v>0.01012221239598095</v>
      </c>
      <c r="I9" s="239">
        <f>E9/('Customer Numbers'!$M$7/100)</f>
        <v>0.009616195253551407</v>
      </c>
    </row>
    <row r="10" spans="1:9" ht="15.75" thickBot="1">
      <c r="A10" s="189" t="s">
        <v>189</v>
      </c>
      <c r="B10" s="18">
        <v>228</v>
      </c>
      <c r="C10" s="16">
        <v>497</v>
      </c>
      <c r="D10" s="17">
        <v>582</v>
      </c>
      <c r="E10" s="17">
        <v>543</v>
      </c>
      <c r="F10" s="155">
        <f>B10/('Customer Numbers'!J7/100)</f>
        <v>0.03086570170736066</v>
      </c>
      <c r="G10" s="244">
        <f>C10/('Customer Numbers'!K7/100)</f>
        <v>0.06675226715949628</v>
      </c>
      <c r="H10" s="247">
        <f>D10/('Customer Numbers'!$L$7/100)</f>
        <v>0.07751483703238042</v>
      </c>
      <c r="I10" s="240">
        <f>E10/('Customer Numbers'!$M$7/100)</f>
        <v>0.07152868524217004</v>
      </c>
    </row>
    <row r="11" spans="1:9" ht="15.75" thickBot="1">
      <c r="A11" s="190" t="s">
        <v>29</v>
      </c>
      <c r="B11" s="15">
        <f>SUM(B5:B10)</f>
        <v>858</v>
      </c>
      <c r="C11" s="40">
        <f>SUM(C5:C10)</f>
        <v>1823</v>
      </c>
      <c r="D11" s="152">
        <f>SUM(D5:D10)</f>
        <v>1832</v>
      </c>
      <c r="E11" s="152">
        <f>SUM(E5:E10)</f>
        <v>1733</v>
      </c>
      <c r="F11" s="48">
        <f>B11/('Customer Numbers'!J7/100)</f>
        <v>0.11615250905664669</v>
      </c>
      <c r="G11" s="229">
        <f>C11/('Customer Numbers'!K7/100)</f>
        <v>0.24484785318261917</v>
      </c>
      <c r="H11" s="248">
        <f>D11/('Customer Numbers'!$M$7/100)</f>
        <v>0.24132698225350926</v>
      </c>
      <c r="I11" s="249">
        <f>E11/('Customer Numbers'!$M$7/100)</f>
        <v>0.2282858407452683</v>
      </c>
    </row>
    <row r="12" spans="1:9" ht="15.75" thickBot="1">
      <c r="A12" s="250" t="s">
        <v>190</v>
      </c>
      <c r="B12" s="251">
        <v>243</v>
      </c>
      <c r="C12" s="57">
        <v>343</v>
      </c>
      <c r="D12" s="57">
        <v>371</v>
      </c>
      <c r="E12" s="57">
        <v>462</v>
      </c>
      <c r="F12" s="252">
        <f>B12/('Customer Numbers'!J7/100)</f>
        <v>0.032896339977581755</v>
      </c>
      <c r="G12" s="253">
        <f>C12/('Customer Numbers'!K7/100)</f>
        <v>0.04606846606782138</v>
      </c>
      <c r="H12" s="254">
        <f>D12/('Customer Numbers'!L7/100)</f>
        <v>0.049412378933012265</v>
      </c>
      <c r="I12" s="255">
        <f>E12/('Customer Numbers'!M7/100)</f>
        <v>0.06085866037179109</v>
      </c>
    </row>
    <row r="13" spans="1:13" ht="15">
      <c r="A13" s="201" t="s">
        <v>33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3"/>
    </row>
    <row r="14" spans="1:13" ht="15">
      <c r="A14" s="256" t="s">
        <v>158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212"/>
    </row>
    <row r="15" spans="1:13" ht="46.5" customHeight="1">
      <c r="A15" s="186"/>
      <c r="B15" s="488" t="s">
        <v>34</v>
      </c>
      <c r="C15" s="489"/>
      <c r="D15" s="489"/>
      <c r="E15" s="490"/>
      <c r="F15" s="483" t="s">
        <v>162</v>
      </c>
      <c r="G15" s="484"/>
      <c r="H15" s="484"/>
      <c r="I15" s="485"/>
      <c r="J15" s="483" t="s">
        <v>163</v>
      </c>
      <c r="K15" s="484"/>
      <c r="L15" s="484"/>
      <c r="M15" s="486"/>
    </row>
    <row r="16" spans="1:13" ht="15.75" thickBot="1">
      <c r="A16" s="187"/>
      <c r="B16" s="13" t="s">
        <v>21</v>
      </c>
      <c r="C16" s="177" t="s">
        <v>271</v>
      </c>
      <c r="D16" s="178" t="s">
        <v>279</v>
      </c>
      <c r="E16" s="179" t="s">
        <v>280</v>
      </c>
      <c r="F16" s="13" t="s">
        <v>21</v>
      </c>
      <c r="G16" s="177" t="s">
        <v>271</v>
      </c>
      <c r="H16" s="178" t="s">
        <v>279</v>
      </c>
      <c r="I16" s="179" t="s">
        <v>280</v>
      </c>
      <c r="J16" s="13" t="s">
        <v>21</v>
      </c>
      <c r="K16" s="177" t="s">
        <v>271</v>
      </c>
      <c r="L16" s="178" t="s">
        <v>279</v>
      </c>
      <c r="M16" s="188" t="s">
        <v>280</v>
      </c>
    </row>
    <row r="17" spans="1:13" ht="15.75" thickBot="1">
      <c r="A17" s="208" t="s">
        <v>23</v>
      </c>
      <c r="B17" s="31">
        <v>35</v>
      </c>
      <c r="C17" s="34">
        <v>152</v>
      </c>
      <c r="D17" s="34">
        <v>172</v>
      </c>
      <c r="E17" s="33">
        <v>235</v>
      </c>
      <c r="F17" s="31">
        <v>31</v>
      </c>
      <c r="G17" s="32">
        <v>136</v>
      </c>
      <c r="H17" s="205">
        <v>171</v>
      </c>
      <c r="I17" s="33">
        <v>232</v>
      </c>
      <c r="J17" s="35">
        <f>F17/B$17</f>
        <v>0.8857142857142857</v>
      </c>
      <c r="K17" s="144">
        <f>G17/C17</f>
        <v>0.8947368421052632</v>
      </c>
      <c r="L17" s="144">
        <f aca="true" t="shared" si="0" ref="L17:M17">H17/D17</f>
        <v>0.9941860465116279</v>
      </c>
      <c r="M17" s="209">
        <f t="shared" si="0"/>
        <v>0.9872340425531915</v>
      </c>
    </row>
    <row r="18" spans="1:13" ht="15">
      <c r="A18" s="257" t="s">
        <v>140</v>
      </c>
      <c r="B18" s="117"/>
      <c r="C18" s="117"/>
      <c r="D18" s="117"/>
      <c r="E18" s="117"/>
      <c r="F18" s="117"/>
      <c r="G18" s="117"/>
      <c r="H18" s="117"/>
      <c r="I18" s="117"/>
      <c r="J18" s="118"/>
      <c r="K18" s="117"/>
      <c r="L18" s="117"/>
      <c r="M18" s="258"/>
    </row>
    <row r="19" spans="1:13" ht="46.5" customHeight="1">
      <c r="A19" s="213"/>
      <c r="B19" s="488" t="s">
        <v>191</v>
      </c>
      <c r="C19" s="489"/>
      <c r="D19" s="489"/>
      <c r="E19" s="490"/>
      <c r="F19" s="488" t="s">
        <v>164</v>
      </c>
      <c r="G19" s="489"/>
      <c r="H19" s="489"/>
      <c r="I19" s="490"/>
      <c r="J19" s="488" t="s">
        <v>165</v>
      </c>
      <c r="K19" s="489"/>
      <c r="L19" s="489"/>
      <c r="M19" s="491"/>
    </row>
    <row r="20" spans="1:13" ht="15.75" thickBot="1">
      <c r="A20" s="187"/>
      <c r="B20" s="13" t="s">
        <v>21</v>
      </c>
      <c r="C20" s="177" t="s">
        <v>271</v>
      </c>
      <c r="D20" s="178" t="s">
        <v>279</v>
      </c>
      <c r="E20" s="179" t="s">
        <v>280</v>
      </c>
      <c r="F20" s="13" t="s">
        <v>21</v>
      </c>
      <c r="G20" s="177" t="s">
        <v>271</v>
      </c>
      <c r="H20" s="178" t="s">
        <v>279</v>
      </c>
      <c r="I20" s="179" t="s">
        <v>280</v>
      </c>
      <c r="J20" s="13" t="s">
        <v>21</v>
      </c>
      <c r="K20" s="177" t="s">
        <v>271</v>
      </c>
      <c r="L20" s="178" t="s">
        <v>279</v>
      </c>
      <c r="M20" s="188" t="s">
        <v>280</v>
      </c>
    </row>
    <row r="21" spans="1:13" ht="15.75" thickBot="1">
      <c r="A21" s="208" t="s">
        <v>23</v>
      </c>
      <c r="B21" s="31">
        <v>243</v>
      </c>
      <c r="C21" s="34">
        <v>482</v>
      </c>
      <c r="D21" s="34">
        <v>533</v>
      </c>
      <c r="E21" s="33">
        <v>386</v>
      </c>
      <c r="F21" s="31">
        <v>224</v>
      </c>
      <c r="G21" s="32">
        <v>443</v>
      </c>
      <c r="H21" s="205">
        <v>518</v>
      </c>
      <c r="I21" s="33">
        <v>358</v>
      </c>
      <c r="J21" s="267">
        <f>F21/B21</f>
        <v>0.9218106995884774</v>
      </c>
      <c r="K21" s="269">
        <f aca="true" t="shared" si="1" ref="K21:M21">G21/C21</f>
        <v>0.9190871369294605</v>
      </c>
      <c r="L21" s="270">
        <f t="shared" si="1"/>
        <v>0.9718574108818011</v>
      </c>
      <c r="M21" s="268">
        <f t="shared" si="1"/>
        <v>0.927461139896373</v>
      </c>
    </row>
    <row r="22" spans="1:13" ht="15">
      <c r="A22" s="191" t="s">
        <v>35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85"/>
    </row>
    <row r="23" spans="1:13" ht="15">
      <c r="A23" s="211" t="s">
        <v>36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212"/>
    </row>
    <row r="24" spans="1:13" ht="30" customHeight="1">
      <c r="A24" s="186"/>
      <c r="B24" s="476" t="s">
        <v>37</v>
      </c>
      <c r="C24" s="477"/>
      <c r="D24" s="477"/>
      <c r="E24" s="482"/>
      <c r="F24" s="483" t="s">
        <v>38</v>
      </c>
      <c r="G24" s="484"/>
      <c r="H24" s="484"/>
      <c r="I24" s="485"/>
      <c r="J24" s="483" t="s">
        <v>39</v>
      </c>
      <c r="K24" s="484"/>
      <c r="L24" s="484"/>
      <c r="M24" s="486"/>
    </row>
    <row r="25" spans="1:13" ht="15.75" thickBot="1">
      <c r="A25" s="187"/>
      <c r="B25" s="13" t="s">
        <v>21</v>
      </c>
      <c r="C25" s="177" t="s">
        <v>271</v>
      </c>
      <c r="D25" s="178" t="s">
        <v>279</v>
      </c>
      <c r="E25" s="179" t="s">
        <v>280</v>
      </c>
      <c r="F25" s="13" t="s">
        <v>21</v>
      </c>
      <c r="G25" s="177" t="s">
        <v>271</v>
      </c>
      <c r="H25" s="178" t="s">
        <v>279</v>
      </c>
      <c r="I25" s="179" t="s">
        <v>280</v>
      </c>
      <c r="J25" s="13" t="s">
        <v>21</v>
      </c>
      <c r="K25" s="177" t="s">
        <v>271</v>
      </c>
      <c r="L25" s="178" t="s">
        <v>279</v>
      </c>
      <c r="M25" s="188" t="s">
        <v>280</v>
      </c>
    </row>
    <row r="26" spans="1:13" ht="15">
      <c r="A26" s="233" t="s">
        <v>4</v>
      </c>
      <c r="B26" s="22">
        <v>21</v>
      </c>
      <c r="C26" s="52">
        <v>22</v>
      </c>
      <c r="D26" s="52">
        <v>25</v>
      </c>
      <c r="E26" s="21">
        <v>25</v>
      </c>
      <c r="F26" s="22">
        <v>19</v>
      </c>
      <c r="G26" s="23">
        <v>21</v>
      </c>
      <c r="H26" s="174">
        <v>25</v>
      </c>
      <c r="I26" s="21">
        <v>25</v>
      </c>
      <c r="J26" s="53">
        <f>F26/$B26</f>
        <v>0.9047619047619048</v>
      </c>
      <c r="K26" s="56">
        <f>G26/C26</f>
        <v>0.9545454545454546</v>
      </c>
      <c r="L26" s="56">
        <f aca="true" t="shared" si="2" ref="L26:M26">H26/D26</f>
        <v>1</v>
      </c>
      <c r="M26" s="259">
        <f t="shared" si="2"/>
        <v>1</v>
      </c>
    </row>
    <row r="27" spans="1:13" ht="15.75" thickBot="1">
      <c r="A27" s="260" t="s">
        <v>5</v>
      </c>
      <c r="B27" s="261">
        <v>3</v>
      </c>
      <c r="C27" s="262">
        <v>7</v>
      </c>
      <c r="D27" s="263">
        <v>5</v>
      </c>
      <c r="E27" s="264">
        <v>6</v>
      </c>
      <c r="F27" s="261">
        <v>2</v>
      </c>
      <c r="G27" s="262">
        <v>7</v>
      </c>
      <c r="H27" s="263">
        <v>5</v>
      </c>
      <c r="I27" s="264">
        <v>6</v>
      </c>
      <c r="J27" s="265">
        <f>F27/B$27</f>
        <v>0.6666666666666666</v>
      </c>
      <c r="K27" s="265">
        <f aca="true" t="shared" si="3" ref="K27:M27">G27/C$27</f>
        <v>1</v>
      </c>
      <c r="L27" s="265">
        <f t="shared" si="3"/>
        <v>1</v>
      </c>
      <c r="M27" s="266">
        <f t="shared" si="3"/>
        <v>1</v>
      </c>
    </row>
    <row r="28" spans="1:21" ht="15">
      <c r="A28" s="133" t="s">
        <v>40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271"/>
      <c r="O28" s="272"/>
      <c r="P28" s="272"/>
      <c r="Q28" s="272"/>
      <c r="R28" s="272"/>
      <c r="S28" s="272"/>
      <c r="T28" s="272"/>
      <c r="U28" s="273"/>
    </row>
    <row r="29" spans="1:21" ht="29.25" customHeight="1">
      <c r="A29" s="8"/>
      <c r="B29" s="476" t="s">
        <v>37</v>
      </c>
      <c r="C29" s="477"/>
      <c r="D29" s="477"/>
      <c r="E29" s="482"/>
      <c r="F29" s="483" t="s">
        <v>41</v>
      </c>
      <c r="G29" s="484"/>
      <c r="H29" s="484"/>
      <c r="I29" s="485"/>
      <c r="J29" s="483" t="s">
        <v>42</v>
      </c>
      <c r="K29" s="484"/>
      <c r="L29" s="484"/>
      <c r="M29" s="484"/>
      <c r="N29" s="487" t="s">
        <v>43</v>
      </c>
      <c r="O29" s="484"/>
      <c r="P29" s="484"/>
      <c r="Q29" s="485"/>
      <c r="R29" s="483" t="s">
        <v>44</v>
      </c>
      <c r="S29" s="484"/>
      <c r="T29" s="484"/>
      <c r="U29" s="486"/>
    </row>
    <row r="30" spans="1:21" ht="15.75" thickBot="1">
      <c r="A30" s="11"/>
      <c r="B30" s="13" t="s">
        <v>21</v>
      </c>
      <c r="C30" s="177" t="s">
        <v>271</v>
      </c>
      <c r="D30" s="178" t="s">
        <v>279</v>
      </c>
      <c r="E30" s="179" t="s">
        <v>280</v>
      </c>
      <c r="F30" s="13" t="s">
        <v>21</v>
      </c>
      <c r="G30" s="177" t="s">
        <v>271</v>
      </c>
      <c r="H30" s="178" t="s">
        <v>279</v>
      </c>
      <c r="I30" s="179" t="s">
        <v>280</v>
      </c>
      <c r="J30" s="13" t="s">
        <v>21</v>
      </c>
      <c r="K30" s="177" t="s">
        <v>271</v>
      </c>
      <c r="L30" s="178" t="s">
        <v>279</v>
      </c>
      <c r="M30" s="179" t="s">
        <v>280</v>
      </c>
      <c r="N30" s="274" t="s">
        <v>21</v>
      </c>
      <c r="O30" s="177" t="s">
        <v>271</v>
      </c>
      <c r="P30" s="178" t="s">
        <v>279</v>
      </c>
      <c r="Q30" s="179" t="s">
        <v>280</v>
      </c>
      <c r="R30" s="13" t="s">
        <v>21</v>
      </c>
      <c r="S30" s="177" t="s">
        <v>271</v>
      </c>
      <c r="T30" s="178" t="s">
        <v>279</v>
      </c>
      <c r="U30" s="188" t="s">
        <v>280</v>
      </c>
    </row>
    <row r="31" spans="1:21" ht="15">
      <c r="A31" s="36" t="s">
        <v>4</v>
      </c>
      <c r="B31" s="22">
        <v>309</v>
      </c>
      <c r="C31" s="52">
        <v>635</v>
      </c>
      <c r="D31" s="52">
        <v>657</v>
      </c>
      <c r="E31" s="21">
        <v>585</v>
      </c>
      <c r="F31" s="22">
        <v>295</v>
      </c>
      <c r="G31" s="23">
        <v>604</v>
      </c>
      <c r="H31" s="174">
        <v>639</v>
      </c>
      <c r="I31" s="21">
        <v>574</v>
      </c>
      <c r="J31" s="53">
        <f>F31/$B31</f>
        <v>0.9546925566343042</v>
      </c>
      <c r="K31" s="56">
        <f>G31/C31</f>
        <v>0.9511811023622048</v>
      </c>
      <c r="L31" s="56">
        <f aca="true" t="shared" si="4" ref="L31:M32">H31/D31</f>
        <v>0.9726027397260274</v>
      </c>
      <c r="M31" s="230">
        <f t="shared" si="4"/>
        <v>0.9811965811965812</v>
      </c>
      <c r="N31" s="275">
        <v>307</v>
      </c>
      <c r="O31" s="23">
        <v>634</v>
      </c>
      <c r="P31" s="174">
        <v>655</v>
      </c>
      <c r="Q31" s="21">
        <v>585</v>
      </c>
      <c r="R31" s="55">
        <f>N31/B$31</f>
        <v>0.9935275080906149</v>
      </c>
      <c r="S31" s="55">
        <f aca="true" t="shared" si="5" ref="S31:U31">O31/C$31</f>
        <v>0.9984251968503937</v>
      </c>
      <c r="T31" s="55">
        <f t="shared" si="5"/>
        <v>0.9969558599695586</v>
      </c>
      <c r="U31" s="276">
        <f t="shared" si="5"/>
        <v>1</v>
      </c>
    </row>
    <row r="32" spans="1:21" ht="15.75" thickBot="1">
      <c r="A32" s="7" t="s">
        <v>5</v>
      </c>
      <c r="B32" s="18">
        <v>84</v>
      </c>
      <c r="C32" s="16">
        <v>135</v>
      </c>
      <c r="D32" s="227">
        <v>199</v>
      </c>
      <c r="E32" s="17">
        <v>177</v>
      </c>
      <c r="F32" s="18">
        <v>83</v>
      </c>
      <c r="G32" s="16">
        <v>135</v>
      </c>
      <c r="H32" s="227">
        <v>199</v>
      </c>
      <c r="I32" s="17">
        <v>176</v>
      </c>
      <c r="J32" s="119">
        <f>F32/$B32</f>
        <v>0.9880952380952381</v>
      </c>
      <c r="K32" s="138">
        <f>G32/C32</f>
        <v>1</v>
      </c>
      <c r="L32" s="138">
        <f t="shared" si="4"/>
        <v>1</v>
      </c>
      <c r="M32" s="231">
        <f t="shared" si="4"/>
        <v>0.9943502824858758</v>
      </c>
      <c r="N32" s="277">
        <v>84</v>
      </c>
      <c r="O32" s="262">
        <v>135</v>
      </c>
      <c r="P32" s="263">
        <v>199</v>
      </c>
      <c r="Q32" s="264">
        <v>177</v>
      </c>
      <c r="R32" s="265">
        <f>N32/B$32</f>
        <v>1</v>
      </c>
      <c r="S32" s="265">
        <f aca="true" t="shared" si="6" ref="S32:U32">O32/C$32</f>
        <v>1</v>
      </c>
      <c r="T32" s="265">
        <f t="shared" si="6"/>
        <v>1</v>
      </c>
      <c r="U32" s="266">
        <f t="shared" si="6"/>
        <v>1</v>
      </c>
    </row>
    <row r="33" spans="1:13" ht="15">
      <c r="A33" s="278" t="s">
        <v>273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3"/>
    </row>
    <row r="34" spans="1:13" ht="29.25" customHeight="1">
      <c r="A34" s="186"/>
      <c r="B34" s="476" t="s">
        <v>37</v>
      </c>
      <c r="C34" s="477"/>
      <c r="D34" s="477"/>
      <c r="E34" s="482"/>
      <c r="F34" s="483" t="s">
        <v>274</v>
      </c>
      <c r="G34" s="484"/>
      <c r="H34" s="484"/>
      <c r="I34" s="485"/>
      <c r="J34" s="483" t="s">
        <v>275</v>
      </c>
      <c r="K34" s="484"/>
      <c r="L34" s="484"/>
      <c r="M34" s="486"/>
    </row>
    <row r="35" spans="1:13" ht="15.75" thickBot="1">
      <c r="A35" s="187"/>
      <c r="B35" s="13" t="s">
        <v>21</v>
      </c>
      <c r="C35" s="177" t="s">
        <v>271</v>
      </c>
      <c r="D35" s="178" t="s">
        <v>279</v>
      </c>
      <c r="E35" s="179" t="s">
        <v>280</v>
      </c>
      <c r="F35" s="13" t="s">
        <v>21</v>
      </c>
      <c r="G35" s="177" t="s">
        <v>271</v>
      </c>
      <c r="H35" s="178" t="s">
        <v>279</v>
      </c>
      <c r="I35" s="179" t="s">
        <v>280</v>
      </c>
      <c r="J35" s="13" t="s">
        <v>21</v>
      </c>
      <c r="K35" s="177" t="s">
        <v>271</v>
      </c>
      <c r="L35" s="178" t="s">
        <v>279</v>
      </c>
      <c r="M35" s="188" t="s">
        <v>280</v>
      </c>
    </row>
    <row r="36" spans="1:13" ht="15">
      <c r="A36" s="233" t="s">
        <v>4</v>
      </c>
      <c r="B36" s="413" t="s">
        <v>53</v>
      </c>
      <c r="C36" s="414">
        <v>121</v>
      </c>
      <c r="D36" s="414">
        <v>101</v>
      </c>
      <c r="E36" s="415">
        <v>95</v>
      </c>
      <c r="F36" s="413" t="s">
        <v>53</v>
      </c>
      <c r="G36" s="404">
        <v>116</v>
      </c>
      <c r="H36" s="405">
        <v>97</v>
      </c>
      <c r="I36" s="415">
        <v>92</v>
      </c>
      <c r="J36" s="416" t="s">
        <v>53</v>
      </c>
      <c r="K36" s="417">
        <f>G36/C36</f>
        <v>0.9586776859504132</v>
      </c>
      <c r="L36" s="417">
        <f aca="true" t="shared" si="7" ref="L36:M37">H36/D36</f>
        <v>0.9603960396039604</v>
      </c>
      <c r="M36" s="418">
        <f t="shared" si="7"/>
        <v>0.968421052631579</v>
      </c>
    </row>
    <row r="37" spans="1:13" ht="15.75" thickBot="1">
      <c r="A37" s="260" t="s">
        <v>5</v>
      </c>
      <c r="B37" s="419" t="s">
        <v>53</v>
      </c>
      <c r="C37" s="420">
        <v>32</v>
      </c>
      <c r="D37" s="421">
        <v>50</v>
      </c>
      <c r="E37" s="422">
        <v>51</v>
      </c>
      <c r="F37" s="419" t="s">
        <v>53</v>
      </c>
      <c r="G37" s="420">
        <v>32</v>
      </c>
      <c r="H37" s="421">
        <v>50</v>
      </c>
      <c r="I37" s="422">
        <v>51</v>
      </c>
      <c r="J37" s="423" t="s">
        <v>53</v>
      </c>
      <c r="K37" s="424">
        <f>G37/C37</f>
        <v>1</v>
      </c>
      <c r="L37" s="424">
        <f t="shared" si="7"/>
        <v>1</v>
      </c>
      <c r="M37" s="425">
        <f t="shared" si="7"/>
        <v>1</v>
      </c>
    </row>
  </sheetData>
  <mergeCells count="19">
    <mergeCell ref="N29:Q29"/>
    <mergeCell ref="R29:U29"/>
    <mergeCell ref="B3:E3"/>
    <mergeCell ref="F3:I3"/>
    <mergeCell ref="B24:E24"/>
    <mergeCell ref="F24:I24"/>
    <mergeCell ref="J24:M24"/>
    <mergeCell ref="B15:E15"/>
    <mergeCell ref="F15:I15"/>
    <mergeCell ref="J15:M15"/>
    <mergeCell ref="B19:E19"/>
    <mergeCell ref="F19:I19"/>
    <mergeCell ref="J19:M19"/>
    <mergeCell ref="B34:E34"/>
    <mergeCell ref="F34:I34"/>
    <mergeCell ref="J34:M34"/>
    <mergeCell ref="B29:E29"/>
    <mergeCell ref="F29:I29"/>
    <mergeCell ref="J29:M29"/>
  </mergeCells>
  <hyperlinks>
    <hyperlink ref="A1" location="Index!A1" display="Go To Index"/>
  </hyperlinks>
  <printOptions/>
  <pageMargins left="0.7" right="0.7" top="0.75" bottom="0.75" header="0.3" footer="0.3"/>
  <pageSetup fitToHeight="0" fitToWidth="1" horizontalDpi="300" verticalDpi="3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showGridLines="0" workbookViewId="0" topLeftCell="A13">
      <selection activeCell="L31" sqref="L31"/>
    </sheetView>
  </sheetViews>
  <sheetFormatPr defaultColWidth="9.140625" defaultRowHeight="15"/>
  <cols>
    <col min="1" max="1" width="30.7109375" style="0" customWidth="1"/>
    <col min="2" max="9" width="12.7109375" style="0" customWidth="1"/>
  </cols>
  <sheetData>
    <row r="1" spans="1:26" s="123" customFormat="1" ht="18.75">
      <c r="A1" s="180" t="s">
        <v>0</v>
      </c>
      <c r="B1" s="181" t="s">
        <v>45</v>
      </c>
      <c r="C1" s="182"/>
      <c r="D1" s="182"/>
      <c r="E1" s="182"/>
      <c r="F1" s="182"/>
      <c r="G1" s="182"/>
      <c r="H1" s="182"/>
      <c r="I1" s="183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1"/>
      <c r="W1" s="121"/>
      <c r="X1" s="121"/>
      <c r="Y1" s="121"/>
      <c r="Z1" s="121"/>
    </row>
    <row r="2" spans="1:9" ht="15">
      <c r="A2" s="191" t="s">
        <v>193</v>
      </c>
      <c r="B2" s="126"/>
      <c r="C2" s="126"/>
      <c r="D2" s="126"/>
      <c r="E2" s="126"/>
      <c r="F2" s="126"/>
      <c r="G2" s="126"/>
      <c r="H2" s="126"/>
      <c r="I2" s="185"/>
    </row>
    <row r="3" spans="1:9" ht="15">
      <c r="A3" s="256" t="s">
        <v>3</v>
      </c>
      <c r="B3" s="113"/>
      <c r="C3" s="113"/>
      <c r="D3" s="113"/>
      <c r="E3" s="113"/>
      <c r="F3" s="113"/>
      <c r="G3" s="113"/>
      <c r="H3" s="113"/>
      <c r="I3" s="212"/>
    </row>
    <row r="4" spans="1:9" ht="15">
      <c r="A4" s="232"/>
      <c r="B4" s="495" t="s">
        <v>169</v>
      </c>
      <c r="C4" s="496"/>
      <c r="D4" s="496"/>
      <c r="E4" s="497"/>
      <c r="F4" s="495" t="s">
        <v>46</v>
      </c>
      <c r="G4" s="496"/>
      <c r="H4" s="496"/>
      <c r="I4" s="498"/>
    </row>
    <row r="5" spans="1:9" ht="15.75" thickBot="1">
      <c r="A5" s="187"/>
      <c r="B5" s="13" t="s">
        <v>21</v>
      </c>
      <c r="C5" s="177" t="s">
        <v>271</v>
      </c>
      <c r="D5" s="178" t="s">
        <v>279</v>
      </c>
      <c r="E5" s="179" t="s">
        <v>280</v>
      </c>
      <c r="F5" s="13" t="s">
        <v>21</v>
      </c>
      <c r="G5" s="177" t="s">
        <v>271</v>
      </c>
      <c r="H5" s="178" t="s">
        <v>279</v>
      </c>
      <c r="I5" s="188" t="s">
        <v>280</v>
      </c>
    </row>
    <row r="6" spans="1:9" ht="15">
      <c r="A6" s="281" t="s">
        <v>48</v>
      </c>
      <c r="B6" s="22">
        <v>0</v>
      </c>
      <c r="C6" s="23">
        <v>0</v>
      </c>
      <c r="D6" s="174">
        <v>0</v>
      </c>
      <c r="E6" s="21">
        <v>0</v>
      </c>
      <c r="F6" s="153">
        <f>B6/('Customer Numbers'!B$7/100)</f>
        <v>0</v>
      </c>
      <c r="G6" s="282">
        <f>C6/('Customer Numbers'!C$7/100)</f>
        <v>0</v>
      </c>
      <c r="H6" s="282">
        <f>D6/('Customer Numbers'!D$7/100)</f>
        <v>0</v>
      </c>
      <c r="I6" s="284">
        <f>E6/('Customer Numbers'!E$7/100)</f>
        <v>0</v>
      </c>
    </row>
    <row r="7" spans="1:9" ht="15">
      <c r="A7" s="281" t="s">
        <v>49</v>
      </c>
      <c r="B7" s="24">
        <v>6</v>
      </c>
      <c r="C7" s="37">
        <v>57</v>
      </c>
      <c r="D7" s="226">
        <v>16</v>
      </c>
      <c r="E7" s="38">
        <v>15</v>
      </c>
      <c r="F7" s="154">
        <f>B7/('Customer Numbers'!B$7/100)</f>
        <v>0.0008982802424757801</v>
      </c>
      <c r="G7" s="283">
        <f>C7/('Customer Numbers'!C$7/100)</f>
        <v>0.008462648541752035</v>
      </c>
      <c r="H7" s="283">
        <f>D7/('Customer Numbers'!D$7/100)</f>
        <v>0.002354651761721015</v>
      </c>
      <c r="I7" s="285">
        <f>E7/('Customer Numbers'!E$7/100)</f>
        <v>0.0021848054066651128</v>
      </c>
    </row>
    <row r="8" spans="1:9" ht="15.75" thickBot="1">
      <c r="A8" s="281" t="s">
        <v>50</v>
      </c>
      <c r="B8" s="426" t="s">
        <v>53</v>
      </c>
      <c r="C8" s="427" t="s">
        <v>53</v>
      </c>
      <c r="D8" s="428" t="s">
        <v>53</v>
      </c>
      <c r="E8" s="429" t="s">
        <v>53</v>
      </c>
      <c r="F8" s="430" t="s">
        <v>53</v>
      </c>
      <c r="G8" s="431" t="s">
        <v>53</v>
      </c>
      <c r="H8" s="431" t="s">
        <v>53</v>
      </c>
      <c r="I8" s="432" t="s">
        <v>53</v>
      </c>
    </row>
    <row r="9" spans="1:9" ht="15.75" thickBot="1">
      <c r="A9" s="190" t="s">
        <v>51</v>
      </c>
      <c r="B9" s="300">
        <v>195</v>
      </c>
      <c r="C9" s="301">
        <v>653</v>
      </c>
      <c r="D9" s="301">
        <v>261</v>
      </c>
      <c r="E9" s="299">
        <v>258</v>
      </c>
      <c r="F9" s="302">
        <f>B9/('Customer Numbers'!B$7/100)</f>
        <v>0.029194107880462852</v>
      </c>
      <c r="G9" s="303">
        <f>C9/('Customer Numbers'!C$7/100)</f>
        <v>0.09694928943445753</v>
      </c>
      <c r="H9" s="303">
        <f>D9/('Customer Numbers'!D$7/100)</f>
        <v>0.03841025686307405</v>
      </c>
      <c r="I9" s="304">
        <f>E9/('Customer Numbers'!E$7/100)</f>
        <v>0.037578652994639944</v>
      </c>
    </row>
    <row r="10" spans="1:9" ht="15">
      <c r="A10" s="257" t="s">
        <v>47</v>
      </c>
      <c r="B10" s="111"/>
      <c r="C10" s="111"/>
      <c r="D10" s="111"/>
      <c r="E10" s="111"/>
      <c r="F10" s="111"/>
      <c r="G10" s="111"/>
      <c r="H10" s="111"/>
      <c r="I10" s="215"/>
    </row>
    <row r="11" spans="1:9" ht="15">
      <c r="A11" s="232"/>
      <c r="B11" s="495" t="s">
        <v>169</v>
      </c>
      <c r="C11" s="496"/>
      <c r="D11" s="496"/>
      <c r="E11" s="497"/>
      <c r="F11" s="495" t="s">
        <v>46</v>
      </c>
      <c r="G11" s="496"/>
      <c r="H11" s="496"/>
      <c r="I11" s="498"/>
    </row>
    <row r="12" spans="1:9" ht="15.75" thickBot="1">
      <c r="A12" s="187"/>
      <c r="B12" s="13" t="s">
        <v>21</v>
      </c>
      <c r="C12" s="177" t="s">
        <v>271</v>
      </c>
      <c r="D12" s="178" t="s">
        <v>279</v>
      </c>
      <c r="E12" s="179" t="s">
        <v>280</v>
      </c>
      <c r="F12" s="13" t="s">
        <v>21</v>
      </c>
      <c r="G12" s="177" t="s">
        <v>271</v>
      </c>
      <c r="H12" s="178" t="s">
        <v>279</v>
      </c>
      <c r="I12" s="188" t="s">
        <v>280</v>
      </c>
    </row>
    <row r="13" spans="1:9" ht="15.75" thickBot="1">
      <c r="A13" s="190" t="s">
        <v>52</v>
      </c>
      <c r="B13" s="312">
        <v>2</v>
      </c>
      <c r="C13" s="40">
        <v>2</v>
      </c>
      <c r="D13" s="228">
        <v>0</v>
      </c>
      <c r="E13" s="228">
        <v>0</v>
      </c>
      <c r="F13" s="317">
        <f>B13/('Customer Numbers'!F$7/100)</f>
        <v>0.002827214769369955</v>
      </c>
      <c r="G13" s="303">
        <f>C13/('Customer Numbers'!G$7/100)</f>
        <v>0.0028170601160628765</v>
      </c>
      <c r="H13" s="303">
        <f>D13/('Customer Numbers'!H$7/100)</f>
        <v>0</v>
      </c>
      <c r="I13" s="304">
        <f>E13/('Customer Numbers'!I$7/100)</f>
        <v>0</v>
      </c>
    </row>
    <row r="14" spans="1:9" ht="30" customHeight="1">
      <c r="A14" s="492" t="s">
        <v>194</v>
      </c>
      <c r="B14" s="493"/>
      <c r="C14" s="493"/>
      <c r="D14" s="493"/>
      <c r="E14" s="493"/>
      <c r="F14" s="493"/>
      <c r="G14" s="493"/>
      <c r="H14" s="493"/>
      <c r="I14" s="494"/>
    </row>
    <row r="15" spans="1:9" ht="15">
      <c r="A15" s="256" t="s">
        <v>3</v>
      </c>
      <c r="B15" s="113"/>
      <c r="C15" s="113"/>
      <c r="D15" s="113"/>
      <c r="E15" s="113"/>
      <c r="F15" s="113"/>
      <c r="G15" s="113"/>
      <c r="H15" s="113"/>
      <c r="I15" s="212"/>
    </row>
    <row r="16" spans="1:9" ht="15">
      <c r="A16" s="232"/>
      <c r="B16" s="495" t="s">
        <v>170</v>
      </c>
      <c r="C16" s="496"/>
      <c r="D16" s="496"/>
      <c r="E16" s="497"/>
      <c r="F16" s="495" t="s">
        <v>166</v>
      </c>
      <c r="G16" s="496"/>
      <c r="H16" s="496"/>
      <c r="I16" s="498"/>
    </row>
    <row r="17" spans="1:9" ht="15.75" thickBot="1">
      <c r="A17" s="187"/>
      <c r="B17" s="13" t="s">
        <v>21</v>
      </c>
      <c r="C17" s="177" t="s">
        <v>271</v>
      </c>
      <c r="D17" s="178" t="s">
        <v>279</v>
      </c>
      <c r="E17" s="179" t="s">
        <v>280</v>
      </c>
      <c r="F17" s="13" t="s">
        <v>21</v>
      </c>
      <c r="G17" s="177" t="s">
        <v>271</v>
      </c>
      <c r="H17" s="178" t="s">
        <v>279</v>
      </c>
      <c r="I17" s="188" t="s">
        <v>280</v>
      </c>
    </row>
    <row r="18" spans="1:9" ht="15">
      <c r="A18" s="281" t="s">
        <v>48</v>
      </c>
      <c r="B18" s="22">
        <v>0</v>
      </c>
      <c r="C18" s="23">
        <v>0</v>
      </c>
      <c r="D18" s="174">
        <v>0</v>
      </c>
      <c r="E18" s="21">
        <v>0</v>
      </c>
      <c r="F18" s="46">
        <f>B18/('Customer Numbers'!B$7/100)</f>
        <v>0</v>
      </c>
      <c r="G18" s="156">
        <f>C18/('Customer Numbers'!C$7/100)</f>
        <v>0</v>
      </c>
      <c r="H18" s="156">
        <f>D18/('Customer Numbers'!D$7/100)</f>
        <v>0</v>
      </c>
      <c r="I18" s="234">
        <f>E18/('Customer Numbers'!E$7/100)</f>
        <v>0</v>
      </c>
    </row>
    <row r="19" spans="1:9" ht="15">
      <c r="A19" s="281" t="s">
        <v>49</v>
      </c>
      <c r="B19" s="24">
        <v>6</v>
      </c>
      <c r="C19" s="37">
        <v>23</v>
      </c>
      <c r="D19" s="226">
        <v>16</v>
      </c>
      <c r="E19" s="38">
        <v>15</v>
      </c>
      <c r="F19" s="47">
        <f>B19/('Customer Numbers'!B$7/100)</f>
        <v>0.0008982802424757801</v>
      </c>
      <c r="G19" s="146">
        <f>C19/('Customer Numbers'!C$7/100)</f>
        <v>0.003414752920356085</v>
      </c>
      <c r="H19" s="146">
        <f>D19/('Customer Numbers'!D$7/100)</f>
        <v>0.002354651761721015</v>
      </c>
      <c r="I19" s="235">
        <f>E19/('Customer Numbers'!E$7/100)</f>
        <v>0.0021848054066651128</v>
      </c>
    </row>
    <row r="20" spans="1:9" ht="15.75" thickBot="1">
      <c r="A20" s="281" t="s">
        <v>50</v>
      </c>
      <c r="B20" s="426" t="s">
        <v>53</v>
      </c>
      <c r="C20" s="427" t="s">
        <v>53</v>
      </c>
      <c r="D20" s="427" t="s">
        <v>53</v>
      </c>
      <c r="E20" s="429" t="s">
        <v>53</v>
      </c>
      <c r="F20" s="433" t="s">
        <v>53</v>
      </c>
      <c r="G20" s="434" t="s">
        <v>53</v>
      </c>
      <c r="H20" s="434" t="s">
        <v>53</v>
      </c>
      <c r="I20" s="435" t="s">
        <v>53</v>
      </c>
    </row>
    <row r="21" spans="1:9" ht="15.75" thickBot="1">
      <c r="A21" s="190" t="s">
        <v>51</v>
      </c>
      <c r="B21" s="42">
        <v>82</v>
      </c>
      <c r="C21" s="41">
        <v>313</v>
      </c>
      <c r="D21" s="206">
        <v>105</v>
      </c>
      <c r="E21" s="206">
        <v>114</v>
      </c>
      <c r="F21" s="302">
        <f>B21/('Customer Numbers'!B$7/100)</f>
        <v>0.012276496647168995</v>
      </c>
      <c r="G21" s="303">
        <f>C21/('Customer Numbers'!C$7/100)</f>
        <v>0.046470333220498025</v>
      </c>
      <c r="H21" s="303">
        <f>D21/('Customer Numbers'!D$7/100)</f>
        <v>0.01545240218629416</v>
      </c>
      <c r="I21" s="304">
        <f>E21/('Customer Numbers'!E$7/100)</f>
        <v>0.01660452109065486</v>
      </c>
    </row>
    <row r="22" spans="1:9" ht="15">
      <c r="A22" s="257" t="s">
        <v>47</v>
      </c>
      <c r="B22" s="111"/>
      <c r="C22" s="111"/>
      <c r="D22" s="111"/>
      <c r="E22" s="111"/>
      <c r="F22" s="111"/>
      <c r="G22" s="111"/>
      <c r="H22" s="111"/>
      <c r="I22" s="215"/>
    </row>
    <row r="23" spans="1:9" ht="15">
      <c r="A23" s="232"/>
      <c r="B23" s="472" t="s">
        <v>170</v>
      </c>
      <c r="C23" s="473"/>
      <c r="D23" s="473"/>
      <c r="E23" s="474"/>
      <c r="F23" s="472" t="s">
        <v>167</v>
      </c>
      <c r="G23" s="473"/>
      <c r="H23" s="473"/>
      <c r="I23" s="475"/>
    </row>
    <row r="24" spans="1:9" ht="15.75" thickBot="1">
      <c r="A24" s="187"/>
      <c r="B24" s="13" t="s">
        <v>21</v>
      </c>
      <c r="C24" s="177" t="s">
        <v>271</v>
      </c>
      <c r="D24" s="178" t="s">
        <v>279</v>
      </c>
      <c r="E24" s="179" t="s">
        <v>280</v>
      </c>
      <c r="F24" s="13" t="s">
        <v>21</v>
      </c>
      <c r="G24" s="177" t="s">
        <v>271</v>
      </c>
      <c r="H24" s="178" t="s">
        <v>279</v>
      </c>
      <c r="I24" s="188" t="s">
        <v>280</v>
      </c>
    </row>
    <row r="25" spans="1:9" ht="15.75" thickBot="1">
      <c r="A25" s="190" t="s">
        <v>52</v>
      </c>
      <c r="B25" s="312">
        <v>1</v>
      </c>
      <c r="C25" s="40">
        <v>2</v>
      </c>
      <c r="D25" s="228">
        <v>0</v>
      </c>
      <c r="E25" s="313">
        <v>0</v>
      </c>
      <c r="F25" s="314">
        <f>B25/('Customer Numbers'!F$7/100)</f>
        <v>0.0014136073846849776</v>
      </c>
      <c r="G25" s="315">
        <f>C25/('Customer Numbers'!G$7/100)</f>
        <v>0.0028170601160628765</v>
      </c>
      <c r="H25" s="315">
        <f>D25/('Customer Numbers'!H$7/100)</f>
        <v>0</v>
      </c>
      <c r="I25" s="316">
        <f>E25/('Customer Numbers'!I$7/100)</f>
        <v>0</v>
      </c>
    </row>
    <row r="26" spans="1:9" ht="15">
      <c r="A26" s="191" t="s">
        <v>192</v>
      </c>
      <c r="B26" s="126"/>
      <c r="C26" s="126"/>
      <c r="D26" s="126"/>
      <c r="E26" s="126"/>
      <c r="F26" s="126"/>
      <c r="G26" s="126"/>
      <c r="H26" s="126"/>
      <c r="I26" s="185"/>
    </row>
    <row r="27" spans="1:9" ht="15">
      <c r="A27" s="256" t="s">
        <v>3</v>
      </c>
      <c r="B27" s="113"/>
      <c r="C27" s="113"/>
      <c r="D27" s="113"/>
      <c r="E27" s="113"/>
      <c r="F27" s="113"/>
      <c r="G27" s="113"/>
      <c r="H27" s="113"/>
      <c r="I27" s="212"/>
    </row>
    <row r="28" spans="1:9" ht="15">
      <c r="A28" s="232"/>
      <c r="B28" s="495" t="s">
        <v>171</v>
      </c>
      <c r="C28" s="496"/>
      <c r="D28" s="496"/>
      <c r="E28" s="497"/>
      <c r="F28" s="495" t="s">
        <v>54</v>
      </c>
      <c r="G28" s="496"/>
      <c r="H28" s="496"/>
      <c r="I28" s="498"/>
    </row>
    <row r="29" spans="1:9" ht="15.75" thickBot="1">
      <c r="A29" s="187"/>
      <c r="B29" s="13" t="s">
        <v>21</v>
      </c>
      <c r="C29" s="177" t="s">
        <v>271</v>
      </c>
      <c r="D29" s="178" t="s">
        <v>279</v>
      </c>
      <c r="E29" s="179" t="s">
        <v>280</v>
      </c>
      <c r="F29" s="13" t="s">
        <v>21</v>
      </c>
      <c r="G29" s="177" t="s">
        <v>271</v>
      </c>
      <c r="H29" s="178" t="s">
        <v>279</v>
      </c>
      <c r="I29" s="188" t="s">
        <v>280</v>
      </c>
    </row>
    <row r="30" spans="1:9" ht="15">
      <c r="A30" s="281" t="s">
        <v>48</v>
      </c>
      <c r="B30" s="22">
        <v>0</v>
      </c>
      <c r="C30" s="23">
        <v>1</v>
      </c>
      <c r="D30" s="174">
        <v>0</v>
      </c>
      <c r="E30" s="21">
        <v>0</v>
      </c>
      <c r="F30" s="46">
        <f>B30/('Customer Numbers'!B$7/100)</f>
        <v>0</v>
      </c>
      <c r="G30" s="156">
        <f>C30/('Customer Numbers'!C$7/100)</f>
        <v>0.00014846751827635152</v>
      </c>
      <c r="H30" s="156">
        <f>D30/('Customer Numbers'!D$7/100)</f>
        <v>0</v>
      </c>
      <c r="I30" s="234">
        <f>E30/('Customer Numbers'!E$7/100)</f>
        <v>0</v>
      </c>
    </row>
    <row r="31" spans="1:9" ht="15">
      <c r="A31" s="281" t="s">
        <v>49</v>
      </c>
      <c r="B31" s="436">
        <v>6</v>
      </c>
      <c r="C31" s="407">
        <v>41</v>
      </c>
      <c r="D31" s="408">
        <v>5</v>
      </c>
      <c r="E31" s="437">
        <v>21</v>
      </c>
      <c r="F31" s="433">
        <f>B31/('Customer Numbers'!B$7/100)</f>
        <v>0.0008982802424757801</v>
      </c>
      <c r="G31" s="434">
        <f>C31/('Customer Numbers'!C$7/100)</f>
        <v>0.006087168249330412</v>
      </c>
      <c r="H31" s="434">
        <f>D31/('Customer Numbers'!D$7/100)</f>
        <v>0.0007358286755378171</v>
      </c>
      <c r="I31" s="438">
        <f>E31/('Customer Numbers'!E$7/100)</f>
        <v>0.003058727569331158</v>
      </c>
    </row>
    <row r="32" spans="1:9" ht="15.75" thickBot="1">
      <c r="A32" s="281" t="s">
        <v>50</v>
      </c>
      <c r="B32" s="426" t="s">
        <v>53</v>
      </c>
      <c r="C32" s="427" t="s">
        <v>53</v>
      </c>
      <c r="D32" s="427" t="s">
        <v>53</v>
      </c>
      <c r="E32" s="429" t="s">
        <v>53</v>
      </c>
      <c r="F32" s="433" t="s">
        <v>53</v>
      </c>
      <c r="G32" s="434" t="s">
        <v>53</v>
      </c>
      <c r="H32" s="434" t="s">
        <v>53</v>
      </c>
      <c r="I32" s="435" t="s">
        <v>53</v>
      </c>
    </row>
    <row r="33" spans="1:9" ht="15.75" thickBot="1">
      <c r="A33" s="190" t="s">
        <v>51</v>
      </c>
      <c r="B33" s="300">
        <v>132</v>
      </c>
      <c r="C33" s="301">
        <v>971</v>
      </c>
      <c r="D33" s="301">
        <v>252</v>
      </c>
      <c r="E33" s="299">
        <v>368</v>
      </c>
      <c r="F33" s="302">
        <f>B33/('Customer Numbers'!B$7/100)</f>
        <v>0.01976216533446716</v>
      </c>
      <c r="G33" s="303">
        <f>C33/('Customer Numbers'!C$7/100)</f>
        <v>0.14416196024633732</v>
      </c>
      <c r="H33" s="303">
        <f>D33/('Customer Numbers'!D$7/100)</f>
        <v>0.03708576524710598</v>
      </c>
      <c r="I33" s="304">
        <f>E33/('Customer Numbers'!E$7/100)</f>
        <v>0.05360055931018411</v>
      </c>
    </row>
    <row r="34" spans="1:9" ht="15">
      <c r="A34" s="257" t="s">
        <v>47</v>
      </c>
      <c r="B34" s="111"/>
      <c r="C34" s="111"/>
      <c r="D34" s="111"/>
      <c r="E34" s="111"/>
      <c r="F34" s="111"/>
      <c r="G34" s="111"/>
      <c r="H34" s="111"/>
      <c r="I34" s="215"/>
    </row>
    <row r="35" spans="1:9" ht="15">
      <c r="A35" s="232"/>
      <c r="B35" s="495" t="s">
        <v>171</v>
      </c>
      <c r="C35" s="496"/>
      <c r="D35" s="496"/>
      <c r="E35" s="497"/>
      <c r="F35" s="495" t="s">
        <v>54</v>
      </c>
      <c r="G35" s="496"/>
      <c r="H35" s="496"/>
      <c r="I35" s="498"/>
    </row>
    <row r="36" spans="1:9" ht="15.75" thickBot="1">
      <c r="A36" s="187"/>
      <c r="B36" s="13" t="s">
        <v>21</v>
      </c>
      <c r="C36" s="177" t="s">
        <v>271</v>
      </c>
      <c r="D36" s="178" t="s">
        <v>279</v>
      </c>
      <c r="E36" s="179" t="s">
        <v>280</v>
      </c>
      <c r="F36" s="13" t="s">
        <v>21</v>
      </c>
      <c r="G36" s="177" t="s">
        <v>271</v>
      </c>
      <c r="H36" s="178" t="s">
        <v>279</v>
      </c>
      <c r="I36" s="188" t="s">
        <v>280</v>
      </c>
    </row>
    <row r="37" spans="1:9" ht="15.75" thickBot="1">
      <c r="A37" s="192" t="s">
        <v>52</v>
      </c>
      <c r="B37" s="305">
        <v>14</v>
      </c>
      <c r="C37" s="306">
        <v>63</v>
      </c>
      <c r="D37" s="307">
        <v>21</v>
      </c>
      <c r="E37" s="308">
        <v>19</v>
      </c>
      <c r="F37" s="309">
        <f>B37/('Customer Numbers'!F$7/100)</f>
        <v>0.019790503385589686</v>
      </c>
      <c r="G37" s="310">
        <f>C37/('Customer Numbers'!G$7/100)</f>
        <v>0.08873739365598061</v>
      </c>
      <c r="H37" s="310">
        <f>D37/('Customer Numbers'!H$7/100)</f>
        <v>0.029445581760565356</v>
      </c>
      <c r="I37" s="311">
        <f>E37/('Customer Numbers'!I$7/100)</f>
        <v>0.026179453262786596</v>
      </c>
    </row>
  </sheetData>
  <mergeCells count="13">
    <mergeCell ref="B23:E23"/>
    <mergeCell ref="F23:I23"/>
    <mergeCell ref="B28:E28"/>
    <mergeCell ref="F28:I28"/>
    <mergeCell ref="B35:E35"/>
    <mergeCell ref="F35:I35"/>
    <mergeCell ref="A14:I14"/>
    <mergeCell ref="B16:E16"/>
    <mergeCell ref="B4:E4"/>
    <mergeCell ref="F4:I4"/>
    <mergeCell ref="F11:I11"/>
    <mergeCell ref="B11:E11"/>
    <mergeCell ref="F16:I16"/>
  </mergeCells>
  <hyperlinks>
    <hyperlink ref="A1" location="Index!A1" display="Go To Index"/>
  </hyperlinks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48"/>
  <sheetViews>
    <sheetView showGridLines="0" workbookViewId="0" topLeftCell="A1">
      <selection activeCell="H41" sqref="H41"/>
    </sheetView>
  </sheetViews>
  <sheetFormatPr defaultColWidth="9.140625" defaultRowHeight="15"/>
  <cols>
    <col min="1" max="1" width="30.7109375" style="0" customWidth="1"/>
    <col min="2" max="9" width="12.7109375" style="0" customWidth="1"/>
  </cols>
  <sheetData>
    <row r="1" spans="1:26" s="123" customFormat="1" ht="18.75">
      <c r="A1" s="180" t="s">
        <v>0</v>
      </c>
      <c r="B1" s="181" t="s">
        <v>55</v>
      </c>
      <c r="C1" s="182"/>
      <c r="D1" s="182"/>
      <c r="E1" s="182"/>
      <c r="F1" s="182"/>
      <c r="G1" s="182"/>
      <c r="H1" s="182"/>
      <c r="I1" s="183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1"/>
      <c r="W1" s="121"/>
      <c r="X1" s="121"/>
      <c r="Y1" s="121"/>
      <c r="Z1" s="121"/>
    </row>
    <row r="2" spans="1:9" ht="15">
      <c r="A2" s="191" t="s">
        <v>168</v>
      </c>
      <c r="B2" s="126"/>
      <c r="C2" s="126"/>
      <c r="D2" s="126"/>
      <c r="E2" s="126"/>
      <c r="F2" s="126"/>
      <c r="G2" s="126"/>
      <c r="H2" s="126"/>
      <c r="I2" s="185"/>
    </row>
    <row r="3" spans="1:9" ht="15">
      <c r="A3" s="256" t="s">
        <v>58</v>
      </c>
      <c r="B3" s="113"/>
      <c r="C3" s="113"/>
      <c r="D3" s="113"/>
      <c r="E3" s="113"/>
      <c r="F3" s="113"/>
      <c r="G3" s="113"/>
      <c r="H3" s="113"/>
      <c r="I3" s="212"/>
    </row>
    <row r="4" spans="1:9" ht="15">
      <c r="A4" s="232"/>
      <c r="B4" s="495" t="s">
        <v>56</v>
      </c>
      <c r="C4" s="496"/>
      <c r="D4" s="496"/>
      <c r="E4" s="497"/>
      <c r="F4" s="495" t="s">
        <v>57</v>
      </c>
      <c r="G4" s="496"/>
      <c r="H4" s="496"/>
      <c r="I4" s="498"/>
    </row>
    <row r="5" spans="1:9" ht="15.75" thickBot="1">
      <c r="A5" s="187"/>
      <c r="B5" s="13" t="s">
        <v>21</v>
      </c>
      <c r="C5" s="177" t="s">
        <v>271</v>
      </c>
      <c r="D5" s="178" t="s">
        <v>279</v>
      </c>
      <c r="E5" s="179" t="s">
        <v>280</v>
      </c>
      <c r="F5" s="13" t="s">
        <v>21</v>
      </c>
      <c r="G5" s="177" t="s">
        <v>271</v>
      </c>
      <c r="H5" s="178" t="s">
        <v>279</v>
      </c>
      <c r="I5" s="188" t="s">
        <v>280</v>
      </c>
    </row>
    <row r="6" spans="1:9" ht="15">
      <c r="A6" s="189" t="s">
        <v>4</v>
      </c>
      <c r="B6" s="14">
        <v>332</v>
      </c>
      <c r="C6" s="57">
        <v>153</v>
      </c>
      <c r="D6" s="318">
        <v>244</v>
      </c>
      <c r="E6" s="58">
        <v>298</v>
      </c>
      <c r="F6" s="322">
        <f>B6/('Customer Numbers'!B5/100)</f>
        <v>0.06641036001616252</v>
      </c>
      <c r="G6" s="324">
        <f>C6/('Customer Numbers'!C5/100)</f>
        <v>0.030327056491575816</v>
      </c>
      <c r="H6" s="324">
        <f>D6/('Customer Numbers'!D5/100)</f>
        <v>0.047920844192445404</v>
      </c>
      <c r="I6" s="327">
        <f>E6/('Customer Numbers'!E5/100)</f>
        <v>0.05788442151513445</v>
      </c>
    </row>
    <row r="7" spans="1:9" ht="15.75" thickBot="1">
      <c r="A7" s="189" t="s">
        <v>5</v>
      </c>
      <c r="B7" s="24">
        <v>173</v>
      </c>
      <c r="C7" s="50">
        <v>78</v>
      </c>
      <c r="D7" s="204">
        <v>100</v>
      </c>
      <c r="E7" s="51">
        <v>120</v>
      </c>
      <c r="F7" s="323">
        <f>B7/('Customer Numbers'!B6/100)</f>
        <v>0.10296332006118282</v>
      </c>
      <c r="G7" s="325">
        <f>C7/('Customer Numbers'!C6/100)</f>
        <v>0.04614074109128768</v>
      </c>
      <c r="H7" s="325">
        <f>D7/('Customer Numbers'!D6/100)</f>
        <v>0.058708529762289165</v>
      </c>
      <c r="I7" s="328">
        <f>E7/('Customer Numbers'!E6/100)</f>
        <v>0.0698726570824672</v>
      </c>
    </row>
    <row r="8" spans="1:9" ht="15.75" thickBot="1">
      <c r="A8" s="190" t="s">
        <v>6</v>
      </c>
      <c r="B8" s="15">
        <f>SUM(B6:B7)</f>
        <v>505</v>
      </c>
      <c r="C8" s="40">
        <f>SUM(C6:C7)</f>
        <v>231</v>
      </c>
      <c r="D8" s="40">
        <f>SUM(D6:D7)</f>
        <v>344</v>
      </c>
      <c r="E8" s="147">
        <f>SUM(E6:E7)</f>
        <v>418</v>
      </c>
      <c r="F8" s="326">
        <f>B8/('Customer Numbers'!B7/100)</f>
        <v>0.0756052537417115</v>
      </c>
      <c r="G8" s="326">
        <f>C8/('Customer Numbers'!C7/100)</f>
        <v>0.034295996721837196</v>
      </c>
      <c r="H8" s="326">
        <f>D8/('Customer Numbers'!D7/100)</f>
        <v>0.05062501287700182</v>
      </c>
      <c r="I8" s="329">
        <f>E8/('Customer Numbers'!E7/100)</f>
        <v>0.06088324399906781</v>
      </c>
    </row>
    <row r="9" spans="1:9" ht="15">
      <c r="A9" s="257" t="s">
        <v>47</v>
      </c>
      <c r="B9" s="111"/>
      <c r="C9" s="111"/>
      <c r="D9" s="111"/>
      <c r="E9" s="111"/>
      <c r="F9" s="111"/>
      <c r="G9" s="111"/>
      <c r="H9" s="111"/>
      <c r="I9" s="215"/>
    </row>
    <row r="10" spans="1:9" ht="15">
      <c r="A10" s="232"/>
      <c r="B10" s="472" t="s">
        <v>56</v>
      </c>
      <c r="C10" s="473"/>
      <c r="D10" s="473"/>
      <c r="E10" s="474"/>
      <c r="F10" s="472" t="s">
        <v>172</v>
      </c>
      <c r="G10" s="473"/>
      <c r="H10" s="473"/>
      <c r="I10" s="475"/>
    </row>
    <row r="11" spans="1:9" ht="15.75" thickBot="1">
      <c r="A11" s="187"/>
      <c r="B11" s="13" t="s">
        <v>21</v>
      </c>
      <c r="C11" s="177" t="s">
        <v>271</v>
      </c>
      <c r="D11" s="178" t="s">
        <v>279</v>
      </c>
      <c r="E11" s="179" t="s">
        <v>280</v>
      </c>
      <c r="F11" s="13" t="s">
        <v>21</v>
      </c>
      <c r="G11" s="177" t="s">
        <v>271</v>
      </c>
      <c r="H11" s="178" t="s">
        <v>279</v>
      </c>
      <c r="I11" s="188" t="s">
        <v>280</v>
      </c>
    </row>
    <row r="12" spans="1:9" ht="15">
      <c r="A12" s="189" t="s">
        <v>4</v>
      </c>
      <c r="B12" s="14">
        <v>5</v>
      </c>
      <c r="C12" s="57">
        <v>7</v>
      </c>
      <c r="D12" s="318">
        <v>8</v>
      </c>
      <c r="E12" s="58">
        <v>8</v>
      </c>
      <c r="F12" s="322">
        <f>B12/('Customer Numbers'!F5/100)</f>
        <v>0.01709226404129491</v>
      </c>
      <c r="G12" s="324">
        <f>C12/('Customer Numbers'!G5/100)</f>
        <v>0.023898125704141203</v>
      </c>
      <c r="H12" s="324">
        <f>D12/('Customer Numbers'!H5/100)</f>
        <v>0.02727582679849983</v>
      </c>
      <c r="I12" s="327">
        <f>E12/('Customer Numbers'!I5/100)</f>
        <v>0.026760327814015723</v>
      </c>
    </row>
    <row r="13" spans="1:9" ht="15.75" thickBot="1">
      <c r="A13" s="189" t="s">
        <v>5</v>
      </c>
      <c r="B13" s="24">
        <v>73</v>
      </c>
      <c r="C13" s="50">
        <v>24</v>
      </c>
      <c r="D13" s="204">
        <v>45</v>
      </c>
      <c r="E13" s="51">
        <v>43</v>
      </c>
      <c r="F13" s="323">
        <f>B13/('Customer Numbers'!F6/100)</f>
        <v>0.17595449286540688</v>
      </c>
      <c r="G13" s="325">
        <f>C13/('Customer Numbers'!G6/100)</f>
        <v>0.057547056707828795</v>
      </c>
      <c r="H13" s="325">
        <f>D13/('Customer Numbers'!H6/100)</f>
        <v>0.10717347813661046</v>
      </c>
      <c r="I13" s="328">
        <f>E13/('Customer Numbers'!I6/100)</f>
        <v>0.10074740516857618</v>
      </c>
    </row>
    <row r="14" spans="1:9" ht="15.75" thickBot="1">
      <c r="A14" s="190" t="s">
        <v>6</v>
      </c>
      <c r="B14" s="15">
        <f>SUM(B12:B13)</f>
        <v>78</v>
      </c>
      <c r="C14" s="15">
        <f aca="true" t="shared" si="0" ref="C14:E14">SUM(C12:C13)</f>
        <v>31</v>
      </c>
      <c r="D14" s="15">
        <f t="shared" si="0"/>
        <v>53</v>
      </c>
      <c r="E14" s="15">
        <f t="shared" si="0"/>
        <v>51</v>
      </c>
      <c r="F14" s="326">
        <f>B14/('Customer Numbers'!F7/100)</f>
        <v>0.11026137600542826</v>
      </c>
      <c r="G14" s="326">
        <f>C14/('Customer Numbers'!G7/100)</f>
        <v>0.043664431798974584</v>
      </c>
      <c r="H14" s="326">
        <f>D14/('Customer Numbers'!H7/100)</f>
        <v>0.07431503968142686</v>
      </c>
      <c r="I14" s="329">
        <f>E14/('Customer Numbers'!I7/100)</f>
        <v>0.07027116402116403</v>
      </c>
    </row>
    <row r="15" spans="1:9" ht="15">
      <c r="A15" s="191" t="s">
        <v>94</v>
      </c>
      <c r="B15" s="126"/>
      <c r="C15" s="126"/>
      <c r="D15" s="126"/>
      <c r="E15" s="126"/>
      <c r="F15" s="126"/>
      <c r="G15" s="126"/>
      <c r="H15" s="126"/>
      <c r="I15" s="330"/>
    </row>
    <row r="16" spans="1:9" ht="15">
      <c r="A16" s="256" t="s">
        <v>200</v>
      </c>
      <c r="B16" s="113"/>
      <c r="C16" s="113"/>
      <c r="D16" s="113"/>
      <c r="E16" s="113"/>
      <c r="F16" s="113"/>
      <c r="G16" s="113"/>
      <c r="H16" s="113"/>
      <c r="I16" s="212"/>
    </row>
    <row r="17" spans="1:9" ht="30" customHeight="1">
      <c r="A17" s="232"/>
      <c r="B17" s="499" t="s">
        <v>173</v>
      </c>
      <c r="C17" s="500"/>
      <c r="D17" s="500"/>
      <c r="E17" s="501"/>
      <c r="F17" s="499" t="s">
        <v>174</v>
      </c>
      <c r="G17" s="500"/>
      <c r="H17" s="500"/>
      <c r="I17" s="502"/>
    </row>
    <row r="18" spans="1:9" ht="15.75" thickBot="1">
      <c r="A18" s="187"/>
      <c r="B18" s="13" t="s">
        <v>21</v>
      </c>
      <c r="C18" s="177" t="s">
        <v>271</v>
      </c>
      <c r="D18" s="178" t="s">
        <v>279</v>
      </c>
      <c r="E18" s="179" t="s">
        <v>280</v>
      </c>
      <c r="F18" s="13" t="s">
        <v>21</v>
      </c>
      <c r="G18" s="177" t="s">
        <v>271</v>
      </c>
      <c r="H18" s="178" t="s">
        <v>279</v>
      </c>
      <c r="I18" s="188" t="s">
        <v>280</v>
      </c>
    </row>
    <row r="19" spans="1:9" ht="15">
      <c r="A19" s="189" t="s">
        <v>4</v>
      </c>
      <c r="B19" s="14">
        <v>2416</v>
      </c>
      <c r="C19" s="23">
        <v>2454</v>
      </c>
      <c r="D19" s="23">
        <v>1722</v>
      </c>
      <c r="E19" s="23">
        <v>1878</v>
      </c>
      <c r="F19" s="322">
        <f>B19/('Customer Numbers'!B5/100)</f>
        <v>0.48327539096098987</v>
      </c>
      <c r="G19" s="324">
        <f>C19/('Customer Numbers'!C5/100)</f>
        <v>0.4864222001982161</v>
      </c>
      <c r="H19" s="324">
        <f>D19/('Customer Numbers'!D5/100)</f>
        <v>0.33819546598111055</v>
      </c>
      <c r="I19" s="327">
        <f>E19/('Customer Numbers'!E5/100)</f>
        <v>0.3647884013604782</v>
      </c>
    </row>
    <row r="20" spans="1:9" ht="15.75" thickBot="1">
      <c r="A20" s="189" t="s">
        <v>5</v>
      </c>
      <c r="B20" s="24">
        <v>1202</v>
      </c>
      <c r="C20" s="27">
        <v>1196</v>
      </c>
      <c r="D20" s="27">
        <v>888</v>
      </c>
      <c r="E20" s="27">
        <v>930</v>
      </c>
      <c r="F20" s="323">
        <f>B20/('Customer Numbers'!B6/100)</f>
        <v>0.7153867671302991</v>
      </c>
      <c r="G20" s="325">
        <f>C20/('Customer Numbers'!C6/100)</f>
        <v>0.7074913633997444</v>
      </c>
      <c r="H20" s="325">
        <f>D20/('Customer Numbers'!D6/100)</f>
        <v>0.5213317442891278</v>
      </c>
      <c r="I20" s="328">
        <f>E20/('Customer Numbers'!E6/100)</f>
        <v>0.5415130923891208</v>
      </c>
    </row>
    <row r="21" spans="1:9" ht="15.75" thickBot="1">
      <c r="A21" s="192" t="s">
        <v>6</v>
      </c>
      <c r="B21" s="193">
        <f>SUM(B19:B20)</f>
        <v>3618</v>
      </c>
      <c r="C21" s="193">
        <f aca="true" t="shared" si="1" ref="C21:E21">SUM(C19:C20)</f>
        <v>3650</v>
      </c>
      <c r="D21" s="193">
        <f t="shared" si="1"/>
        <v>2610</v>
      </c>
      <c r="E21" s="193">
        <f t="shared" si="1"/>
        <v>2808</v>
      </c>
      <c r="F21" s="331">
        <f>B21/('Customer Numbers'!B7/100)</f>
        <v>0.5416629862128954</v>
      </c>
      <c r="G21" s="331">
        <f>C21/('Customer Numbers'!C7/100)</f>
        <v>0.541906441708683</v>
      </c>
      <c r="H21" s="331">
        <f>D21/('Customer Numbers'!D7/100)</f>
        <v>0.38410256863074055</v>
      </c>
      <c r="I21" s="332">
        <f>E21/('Customer Numbers'!E7/100)</f>
        <v>0.40899557212770915</v>
      </c>
    </row>
    <row r="22" spans="1:5" ht="15">
      <c r="A22" s="271" t="s">
        <v>98</v>
      </c>
      <c r="B22" s="272"/>
      <c r="C22" s="272"/>
      <c r="D22" s="272"/>
      <c r="E22" s="273"/>
    </row>
    <row r="23" spans="1:5" ht="15.75" thickBot="1">
      <c r="A23" s="187"/>
      <c r="B23" s="13" t="s">
        <v>21</v>
      </c>
      <c r="C23" s="177" t="s">
        <v>271</v>
      </c>
      <c r="D23" s="178" t="s">
        <v>279</v>
      </c>
      <c r="E23" s="188" t="s">
        <v>280</v>
      </c>
    </row>
    <row r="24" spans="1:5" ht="15">
      <c r="A24" s="189" t="s">
        <v>4</v>
      </c>
      <c r="B24" s="14">
        <v>1094</v>
      </c>
      <c r="C24" s="23">
        <v>2056</v>
      </c>
      <c r="D24" s="23">
        <v>1187</v>
      </c>
      <c r="E24" s="197">
        <v>1665</v>
      </c>
    </row>
    <row r="25" spans="1:5" ht="15.75" thickBot="1">
      <c r="A25" s="189" t="s">
        <v>5</v>
      </c>
      <c r="B25" s="24">
        <v>539</v>
      </c>
      <c r="C25" s="27">
        <v>1003</v>
      </c>
      <c r="D25" s="27">
        <v>604</v>
      </c>
      <c r="E25" s="198">
        <v>758</v>
      </c>
    </row>
    <row r="26" spans="1:5" ht="15.75" thickBot="1">
      <c r="A26" s="190" t="s">
        <v>6</v>
      </c>
      <c r="B26" s="15">
        <f>SUM(B24:B25)</f>
        <v>1633</v>
      </c>
      <c r="C26" s="15">
        <f aca="true" t="shared" si="2" ref="C26:E26">SUM(C24:C25)</f>
        <v>3059</v>
      </c>
      <c r="D26" s="15">
        <f t="shared" si="2"/>
        <v>1791</v>
      </c>
      <c r="E26" s="333">
        <f t="shared" si="2"/>
        <v>2423</v>
      </c>
    </row>
    <row r="27" spans="1:5" ht="15">
      <c r="A27" s="257" t="s">
        <v>99</v>
      </c>
      <c r="B27" s="111"/>
      <c r="C27" s="111"/>
      <c r="D27" s="111"/>
      <c r="E27" s="215"/>
    </row>
    <row r="28" spans="1:5" ht="15.75" thickBot="1">
      <c r="A28" s="187"/>
      <c r="B28" s="13" t="s">
        <v>21</v>
      </c>
      <c r="C28" s="177" t="s">
        <v>271</v>
      </c>
      <c r="D28" s="178" t="s">
        <v>279</v>
      </c>
      <c r="E28" s="188" t="s">
        <v>280</v>
      </c>
    </row>
    <row r="29" spans="1:5" ht="15">
      <c r="A29" s="189" t="s">
        <v>4</v>
      </c>
      <c r="B29" s="14">
        <v>372</v>
      </c>
      <c r="C29" s="57">
        <v>962</v>
      </c>
      <c r="D29" s="57">
        <v>1071</v>
      </c>
      <c r="E29" s="334">
        <v>994</v>
      </c>
    </row>
    <row r="30" spans="1:5" ht="15.75" thickBot="1">
      <c r="A30" s="189" t="s">
        <v>5</v>
      </c>
      <c r="B30" s="24">
        <v>164</v>
      </c>
      <c r="C30" s="50">
        <v>566</v>
      </c>
      <c r="D30" s="50">
        <v>568</v>
      </c>
      <c r="E30" s="335">
        <v>503</v>
      </c>
    </row>
    <row r="31" spans="1:5" ht="15.75" thickBot="1">
      <c r="A31" s="190" t="s">
        <v>6</v>
      </c>
      <c r="B31" s="15">
        <f>SUM(B29:B30)</f>
        <v>536</v>
      </c>
      <c r="C31" s="15">
        <f aca="true" t="shared" si="3" ref="C31:E31">SUM(C29:C30)</f>
        <v>1528</v>
      </c>
      <c r="D31" s="15">
        <f t="shared" si="3"/>
        <v>1639</v>
      </c>
      <c r="E31" s="333">
        <f t="shared" si="3"/>
        <v>1497</v>
      </c>
    </row>
    <row r="32" spans="1:5" ht="15">
      <c r="A32" s="257" t="s">
        <v>104</v>
      </c>
      <c r="B32" s="111"/>
      <c r="C32" s="111"/>
      <c r="D32" s="111"/>
      <c r="E32" s="215"/>
    </row>
    <row r="33" spans="1:5" ht="15">
      <c r="A33" s="232"/>
      <c r="B33" s="472" t="s">
        <v>103</v>
      </c>
      <c r="C33" s="473"/>
      <c r="D33" s="473"/>
      <c r="E33" s="475"/>
    </row>
    <row r="34" spans="1:5" ht="15.75" thickBot="1">
      <c r="A34" s="187"/>
      <c r="B34" s="13" t="s">
        <v>21</v>
      </c>
      <c r="C34" s="177" t="s">
        <v>271</v>
      </c>
      <c r="D34" s="178" t="s">
        <v>279</v>
      </c>
      <c r="E34" s="188" t="s">
        <v>280</v>
      </c>
    </row>
    <row r="35" spans="1:5" ht="15">
      <c r="A35" s="189" t="s">
        <v>4</v>
      </c>
      <c r="B35" s="91">
        <v>1269</v>
      </c>
      <c r="C35" s="92">
        <v>1292</v>
      </c>
      <c r="D35" s="319">
        <v>1299</v>
      </c>
      <c r="E35" s="336">
        <v>1266</v>
      </c>
    </row>
    <row r="36" spans="1:5" ht="15.75" thickBot="1">
      <c r="A36" s="189" t="s">
        <v>5</v>
      </c>
      <c r="B36" s="94">
        <v>1578.5</v>
      </c>
      <c r="C36" s="127">
        <v>1767</v>
      </c>
      <c r="D36" s="320">
        <v>1946</v>
      </c>
      <c r="E36" s="337">
        <v>1827</v>
      </c>
    </row>
    <row r="37" spans="1:9" ht="15">
      <c r="A37" s="201" t="s">
        <v>62</v>
      </c>
      <c r="B37" s="202"/>
      <c r="C37" s="202"/>
      <c r="D37" s="202"/>
      <c r="E37" s="202"/>
      <c r="F37" s="202"/>
      <c r="G37" s="202"/>
      <c r="H37" s="202"/>
      <c r="I37" s="203"/>
    </row>
    <row r="38" spans="1:9" ht="15">
      <c r="A38" s="256" t="s">
        <v>59</v>
      </c>
      <c r="B38" s="113"/>
      <c r="C38" s="113"/>
      <c r="D38" s="113"/>
      <c r="E38" s="113"/>
      <c r="F38" s="113"/>
      <c r="G38" s="113"/>
      <c r="H38" s="113"/>
      <c r="I38" s="212"/>
    </row>
    <row r="39" spans="1:9" ht="15">
      <c r="A39" s="232"/>
      <c r="B39" s="495" t="s">
        <v>60</v>
      </c>
      <c r="C39" s="496"/>
      <c r="D39" s="496"/>
      <c r="E39" s="497"/>
      <c r="F39" s="495" t="s">
        <v>63</v>
      </c>
      <c r="G39" s="496"/>
      <c r="H39" s="496"/>
      <c r="I39" s="498"/>
    </row>
    <row r="40" spans="1:9" ht="15.75" thickBot="1">
      <c r="A40" s="187"/>
      <c r="B40" s="13" t="s">
        <v>21</v>
      </c>
      <c r="C40" s="177" t="s">
        <v>271</v>
      </c>
      <c r="D40" s="178" t="s">
        <v>279</v>
      </c>
      <c r="E40" s="179" t="s">
        <v>280</v>
      </c>
      <c r="F40" s="13" t="s">
        <v>21</v>
      </c>
      <c r="G40" s="177" t="s">
        <v>271</v>
      </c>
      <c r="H40" s="178" t="s">
        <v>279</v>
      </c>
      <c r="I40" s="188" t="s">
        <v>280</v>
      </c>
    </row>
    <row r="41" spans="1:9" ht="15">
      <c r="A41" s="189" t="s">
        <v>175</v>
      </c>
      <c r="B41" s="14">
        <v>138042</v>
      </c>
      <c r="C41" s="14">
        <v>141624</v>
      </c>
      <c r="D41" s="20">
        <v>141847</v>
      </c>
      <c r="E41" s="170">
        <v>139956</v>
      </c>
      <c r="F41" s="59">
        <f>B41/('Customer Numbers'!B$7/100)</f>
        <v>20.666733538640273</v>
      </c>
      <c r="G41" s="59">
        <f>C41/('Customer Numbers'!C$7/100)</f>
        <v>21.026563808370007</v>
      </c>
      <c r="H41" s="59">
        <f>D41/('Customer Numbers'!D$7/100)</f>
        <v>20.87501802780255</v>
      </c>
      <c r="I41" s="338">
        <f>E41/('Customer Numbers'!E$7/100)</f>
        <v>20.38510836634817</v>
      </c>
    </row>
    <row r="42" spans="1:9" ht="15.75" thickBot="1">
      <c r="A42" s="189" t="s">
        <v>50</v>
      </c>
      <c r="B42" s="24">
        <v>32348</v>
      </c>
      <c r="C42" s="24">
        <v>32119</v>
      </c>
      <c r="D42" s="321">
        <v>32604</v>
      </c>
      <c r="E42" s="171">
        <v>30307</v>
      </c>
      <c r="F42" s="61">
        <f>B42/('Customer Numbers'!B$7/100)</f>
        <v>4.842928213934423</v>
      </c>
      <c r="G42" s="61">
        <f>C42/('Customer Numbers'!C$7/100)</f>
        <v>4.768628219518134</v>
      </c>
      <c r="H42" s="61">
        <f>D42/('Customer Numbers'!D$7/100)</f>
        <v>4.798191627446998</v>
      </c>
      <c r="I42" s="339">
        <f>E42/('Customer Numbers'!E$7/100)</f>
        <v>4.414326497319972</v>
      </c>
    </row>
    <row r="43" spans="1:9" ht="15.75" thickBot="1">
      <c r="A43" s="190" t="s">
        <v>6</v>
      </c>
      <c r="B43" s="15">
        <f>SUM(B41:B42)</f>
        <v>170390</v>
      </c>
      <c r="C43" s="15">
        <f>SUM(C41:C42)</f>
        <v>173743</v>
      </c>
      <c r="D43" s="15">
        <f>SUM(D41:D42)</f>
        <v>174451</v>
      </c>
      <c r="E43" s="172">
        <f>SUM(E41:E42)</f>
        <v>170263</v>
      </c>
      <c r="F43" s="60">
        <f>B43/('Customer Numbers'!B7/100)</f>
        <v>25.509661752574694</v>
      </c>
      <c r="G43" s="60">
        <f>C43/('Customer Numbers'!C7/100)</f>
        <v>25.79519202788814</v>
      </c>
      <c r="H43" s="60">
        <f>D43/('Customer Numbers'!D7/100)</f>
        <v>25.673209655249547</v>
      </c>
      <c r="I43" s="342">
        <f>E43/('Customer Numbers'!E7/100)</f>
        <v>24.799434863668143</v>
      </c>
    </row>
    <row r="44" spans="1:9" ht="15">
      <c r="A44" s="257" t="s">
        <v>201</v>
      </c>
      <c r="B44" s="111"/>
      <c r="C44" s="111"/>
      <c r="D44" s="111"/>
      <c r="E44" s="111"/>
      <c r="F44" s="111"/>
      <c r="G44" s="111"/>
      <c r="H44" s="111"/>
      <c r="I44" s="215"/>
    </row>
    <row r="45" spans="1:9" ht="15">
      <c r="A45" s="232"/>
      <c r="B45" s="495" t="s">
        <v>60</v>
      </c>
      <c r="C45" s="496"/>
      <c r="D45" s="496"/>
      <c r="E45" s="497"/>
      <c r="F45" s="495" t="s">
        <v>64</v>
      </c>
      <c r="G45" s="496"/>
      <c r="H45" s="496"/>
      <c r="I45" s="498"/>
    </row>
    <row r="46" spans="1:9" ht="15.75" thickBot="1">
      <c r="A46" s="187"/>
      <c r="B46" s="13" t="s">
        <v>21</v>
      </c>
      <c r="C46" s="177" t="s">
        <v>271</v>
      </c>
      <c r="D46" s="178" t="s">
        <v>279</v>
      </c>
      <c r="E46" s="179" t="s">
        <v>280</v>
      </c>
      <c r="F46" s="13" t="s">
        <v>21</v>
      </c>
      <c r="G46" s="177" t="s">
        <v>271</v>
      </c>
      <c r="H46" s="178" t="s">
        <v>279</v>
      </c>
      <c r="I46" s="188" t="s">
        <v>280</v>
      </c>
    </row>
    <row r="47" spans="1:9" ht="15.75" thickBot="1">
      <c r="A47" s="220" t="s">
        <v>175</v>
      </c>
      <c r="B47" s="221">
        <v>113540</v>
      </c>
      <c r="C47" s="221">
        <v>113429</v>
      </c>
      <c r="D47" s="222">
        <v>113599</v>
      </c>
      <c r="E47" s="340">
        <v>109052</v>
      </c>
      <c r="F47" s="341">
        <f>B47/'Customer Numbers'!B13</f>
        <v>0.20802377414561665</v>
      </c>
      <c r="G47" s="341">
        <f>C47/'Customer Numbers'!C13</f>
        <v>0.20592864780861883</v>
      </c>
      <c r="H47" s="341">
        <f>D47/'Customer Numbers'!D13</f>
        <v>0.20433349102165846</v>
      </c>
      <c r="I47" s="343">
        <f>E47/'Customer Numbers'!E13</f>
        <v>0.19405513520439033</v>
      </c>
    </row>
    <row r="48" ht="15">
      <c r="A48" t="s">
        <v>176</v>
      </c>
    </row>
  </sheetData>
  <mergeCells count="11">
    <mergeCell ref="B33:E33"/>
    <mergeCell ref="B45:E45"/>
    <mergeCell ref="F45:I45"/>
    <mergeCell ref="F39:I39"/>
    <mergeCell ref="B39:E39"/>
    <mergeCell ref="B4:E4"/>
    <mergeCell ref="F4:I4"/>
    <mergeCell ref="B10:E10"/>
    <mergeCell ref="F10:I10"/>
    <mergeCell ref="B17:E17"/>
    <mergeCell ref="F17:I17"/>
  </mergeCells>
  <hyperlinks>
    <hyperlink ref="A1" location="Index!A1" display="Go To Index"/>
  </hyperlinks>
  <printOptions/>
  <pageMargins left="0.7" right="0.7" top="0.75" bottom="0.75" header="0.3" footer="0.3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78"/>
  <sheetViews>
    <sheetView showGridLines="0" workbookViewId="0" topLeftCell="A1">
      <selection activeCell="G41" sqref="G41"/>
    </sheetView>
  </sheetViews>
  <sheetFormatPr defaultColWidth="9.140625" defaultRowHeight="15"/>
  <cols>
    <col min="1" max="1" width="30.7109375" style="0" customWidth="1"/>
    <col min="2" max="5" width="12.7109375" style="0" customWidth="1"/>
  </cols>
  <sheetData>
    <row r="1" spans="1:25" s="123" customFormat="1" ht="19.5" thickBot="1">
      <c r="A1" s="1" t="s">
        <v>0</v>
      </c>
      <c r="B1" s="2" t="s">
        <v>110</v>
      </c>
      <c r="C1" s="3"/>
      <c r="D1" s="3"/>
      <c r="E1" s="3"/>
      <c r="F1" s="3"/>
      <c r="G1" s="3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1"/>
      <c r="V1" s="121"/>
      <c r="W1" s="121"/>
      <c r="X1" s="121"/>
      <c r="Y1" s="121"/>
    </row>
    <row r="2" spans="1:5" ht="15">
      <c r="A2" s="201" t="s">
        <v>203</v>
      </c>
      <c r="B2" s="202"/>
      <c r="C2" s="202"/>
      <c r="D2" s="202"/>
      <c r="E2" s="203"/>
    </row>
    <row r="3" spans="1:5" ht="15">
      <c r="A3" s="349" t="s">
        <v>84</v>
      </c>
      <c r="B3" s="472" t="s">
        <v>73</v>
      </c>
      <c r="C3" s="473"/>
      <c r="D3" s="473"/>
      <c r="E3" s="475"/>
    </row>
    <row r="4" spans="1:5" ht="15.75" thickBot="1">
      <c r="A4" s="187"/>
      <c r="B4" s="13" t="s">
        <v>21</v>
      </c>
      <c r="C4" s="177" t="s">
        <v>271</v>
      </c>
      <c r="D4" s="178" t="s">
        <v>279</v>
      </c>
      <c r="E4" s="188" t="s">
        <v>280</v>
      </c>
    </row>
    <row r="5" spans="1:5" ht="15">
      <c r="A5" s="233" t="s">
        <v>66</v>
      </c>
      <c r="B5" s="22">
        <v>90</v>
      </c>
      <c r="C5" s="23">
        <v>308</v>
      </c>
      <c r="D5" s="174">
        <v>259</v>
      </c>
      <c r="E5" s="197">
        <v>256</v>
      </c>
    </row>
    <row r="6" spans="1:5" ht="15.75" thickBot="1">
      <c r="A6" s="189" t="s">
        <v>5</v>
      </c>
      <c r="B6" s="24">
        <v>26</v>
      </c>
      <c r="C6" s="37">
        <v>36</v>
      </c>
      <c r="D6" s="226">
        <v>38</v>
      </c>
      <c r="E6" s="350">
        <v>30</v>
      </c>
    </row>
    <row r="7" spans="1:5" ht="15.75" thickBot="1">
      <c r="A7" s="351" t="s">
        <v>86</v>
      </c>
      <c r="B7" s="87">
        <f>SUM(B5:B6)</f>
        <v>116</v>
      </c>
      <c r="C7" s="149">
        <f>SUM(C5:C6)</f>
        <v>344</v>
      </c>
      <c r="D7" s="149">
        <f>SUM(D5:D6)</f>
        <v>297</v>
      </c>
      <c r="E7" s="352">
        <f>SUM(E5:E6)</f>
        <v>286</v>
      </c>
    </row>
    <row r="8" spans="1:5" ht="15">
      <c r="A8" s="232" t="s">
        <v>85</v>
      </c>
      <c r="B8" s="503" t="s">
        <v>73</v>
      </c>
      <c r="C8" s="504"/>
      <c r="D8" s="504"/>
      <c r="E8" s="505"/>
    </row>
    <row r="9" spans="1:5" ht="15.75" thickBot="1">
      <c r="A9" s="187"/>
      <c r="B9" s="13" t="s">
        <v>21</v>
      </c>
      <c r="C9" s="177" t="s">
        <v>271</v>
      </c>
      <c r="D9" s="178" t="s">
        <v>279</v>
      </c>
      <c r="E9" s="188" t="s">
        <v>280</v>
      </c>
    </row>
    <row r="10" spans="1:5" ht="15">
      <c r="A10" s="233" t="s">
        <v>66</v>
      </c>
      <c r="B10" s="22">
        <v>0</v>
      </c>
      <c r="C10" s="23">
        <v>0</v>
      </c>
      <c r="D10" s="23">
        <v>0</v>
      </c>
      <c r="E10" s="197">
        <v>0</v>
      </c>
    </row>
    <row r="11" spans="1:5" ht="15.75" thickBot="1">
      <c r="A11" s="189" t="s">
        <v>5</v>
      </c>
      <c r="B11" s="24">
        <v>0</v>
      </c>
      <c r="C11" s="37">
        <v>0</v>
      </c>
      <c r="D11" s="37">
        <v>0</v>
      </c>
      <c r="E11" s="350">
        <v>0</v>
      </c>
    </row>
    <row r="12" spans="1:5" ht="15.75" thickBot="1">
      <c r="A12" s="351" t="s">
        <v>87</v>
      </c>
      <c r="B12" s="84">
        <f>SUM(B10:B11)</f>
        <v>0</v>
      </c>
      <c r="C12" s="148">
        <f>SUM(C10:C11)</f>
        <v>0</v>
      </c>
      <c r="D12" s="148">
        <f>SUM(D10:D11)</f>
        <v>0</v>
      </c>
      <c r="E12" s="353">
        <f>SUM(E10:E11)</f>
        <v>0</v>
      </c>
    </row>
    <row r="13" spans="1:5" ht="15">
      <c r="A13" s="191" t="s">
        <v>202</v>
      </c>
      <c r="B13" s="126"/>
      <c r="C13" s="126"/>
      <c r="D13" s="126"/>
      <c r="E13" s="185"/>
    </row>
    <row r="14" spans="1:5" ht="15">
      <c r="A14" s="232" t="s">
        <v>84</v>
      </c>
      <c r="B14" s="472" t="s">
        <v>73</v>
      </c>
      <c r="C14" s="473"/>
      <c r="D14" s="473"/>
      <c r="E14" s="475"/>
    </row>
    <row r="15" spans="1:5" ht="15.75" thickBot="1">
      <c r="A15" s="187"/>
      <c r="B15" s="13" t="s">
        <v>21</v>
      </c>
      <c r="C15" s="177" t="s">
        <v>271</v>
      </c>
      <c r="D15" s="178" t="s">
        <v>279</v>
      </c>
      <c r="E15" s="188" t="s">
        <v>280</v>
      </c>
    </row>
    <row r="16" spans="1:5" ht="15">
      <c r="A16" s="233" t="s">
        <v>66</v>
      </c>
      <c r="B16" s="22">
        <v>1295</v>
      </c>
      <c r="C16" s="23">
        <v>1924</v>
      </c>
      <c r="D16" s="174">
        <v>2038</v>
      </c>
      <c r="E16" s="197">
        <v>2385</v>
      </c>
    </row>
    <row r="17" spans="1:5" ht="15.75" thickBot="1">
      <c r="A17" s="189" t="s">
        <v>5</v>
      </c>
      <c r="B17" s="24">
        <v>656</v>
      </c>
      <c r="C17" s="37">
        <v>1172</v>
      </c>
      <c r="D17" s="226">
        <v>1342</v>
      </c>
      <c r="E17" s="350">
        <v>1310</v>
      </c>
    </row>
    <row r="18" spans="1:5" ht="15.75" thickBot="1">
      <c r="A18" s="351" t="s">
        <v>87</v>
      </c>
      <c r="B18" s="87">
        <f>SUM(B16:B17)</f>
        <v>1951</v>
      </c>
      <c r="C18" s="149">
        <f>SUM(C16:C17)</f>
        <v>3096</v>
      </c>
      <c r="D18" s="149">
        <f>SUM(D16:D17)</f>
        <v>3380</v>
      </c>
      <c r="E18" s="352">
        <f>SUM(E16:E17)</f>
        <v>3695</v>
      </c>
    </row>
    <row r="19" spans="1:5" ht="15">
      <c r="A19" s="232" t="s">
        <v>85</v>
      </c>
      <c r="B19" s="503" t="s">
        <v>73</v>
      </c>
      <c r="C19" s="504"/>
      <c r="D19" s="504"/>
      <c r="E19" s="505"/>
    </row>
    <row r="20" spans="1:5" ht="15.75" thickBot="1">
      <c r="A20" s="187"/>
      <c r="B20" s="13" t="s">
        <v>21</v>
      </c>
      <c r="C20" s="177" t="s">
        <v>271</v>
      </c>
      <c r="D20" s="178" t="s">
        <v>279</v>
      </c>
      <c r="E20" s="188" t="s">
        <v>280</v>
      </c>
    </row>
    <row r="21" spans="1:5" ht="15">
      <c r="A21" s="233" t="s">
        <v>66</v>
      </c>
      <c r="B21" s="22">
        <v>3</v>
      </c>
      <c r="C21" s="23">
        <v>2</v>
      </c>
      <c r="D21" s="174">
        <v>3</v>
      </c>
      <c r="E21" s="197">
        <v>4</v>
      </c>
    </row>
    <row r="22" spans="1:5" ht="15.75" thickBot="1">
      <c r="A22" s="189" t="s">
        <v>5</v>
      </c>
      <c r="B22" s="24">
        <v>4</v>
      </c>
      <c r="C22" s="37">
        <v>0</v>
      </c>
      <c r="D22" s="226">
        <v>0</v>
      </c>
      <c r="E22" s="350">
        <v>0</v>
      </c>
    </row>
    <row r="23" spans="1:5" ht="15.75" thickBot="1">
      <c r="A23" s="351" t="s">
        <v>87</v>
      </c>
      <c r="B23" s="84">
        <f>SUM(B21:B22)</f>
        <v>7</v>
      </c>
      <c r="C23" s="148">
        <f>SUM(C21:C22)</f>
        <v>2</v>
      </c>
      <c r="D23" s="148">
        <f>SUM(D21:D22)</f>
        <v>3</v>
      </c>
      <c r="E23" s="353">
        <f>SUM(E21:E22)</f>
        <v>4</v>
      </c>
    </row>
    <row r="24" spans="1:5" ht="15">
      <c r="A24" s="191" t="s">
        <v>232</v>
      </c>
      <c r="B24" s="126"/>
      <c r="C24" s="126"/>
      <c r="D24" s="126"/>
      <c r="E24" s="330"/>
    </row>
    <row r="25" spans="1:5" ht="15">
      <c r="A25" s="232" t="s">
        <v>84</v>
      </c>
      <c r="B25" s="472" t="s">
        <v>75</v>
      </c>
      <c r="C25" s="473"/>
      <c r="D25" s="473"/>
      <c r="E25" s="475"/>
    </row>
    <row r="26" spans="1:5" ht="15.75" thickBot="1">
      <c r="A26" s="187"/>
      <c r="B26" s="13" t="s">
        <v>21</v>
      </c>
      <c r="C26" s="177" t="s">
        <v>271</v>
      </c>
      <c r="D26" s="178" t="s">
        <v>279</v>
      </c>
      <c r="E26" s="188" t="s">
        <v>280</v>
      </c>
    </row>
    <row r="27" spans="1:5" ht="15">
      <c r="A27" s="233" t="s">
        <v>66</v>
      </c>
      <c r="B27" s="22">
        <v>1120</v>
      </c>
      <c r="C27" s="23">
        <v>1120</v>
      </c>
      <c r="D27" s="174">
        <v>1569</v>
      </c>
      <c r="E27" s="197">
        <v>2363</v>
      </c>
    </row>
    <row r="28" spans="1:5" ht="15.75" thickBot="1">
      <c r="A28" s="189" t="s">
        <v>5</v>
      </c>
      <c r="B28" s="24">
        <v>323</v>
      </c>
      <c r="C28" s="37">
        <v>662</v>
      </c>
      <c r="D28" s="226">
        <v>532</v>
      </c>
      <c r="E28" s="350">
        <v>681</v>
      </c>
    </row>
    <row r="29" spans="1:5" ht="15.75" thickBot="1">
      <c r="A29" s="351" t="s">
        <v>87</v>
      </c>
      <c r="B29" s="84">
        <f>SUM(B27:B28)</f>
        <v>1443</v>
      </c>
      <c r="C29" s="148">
        <f>SUM(C27:C28)</f>
        <v>1782</v>
      </c>
      <c r="D29" s="148">
        <f>SUM(D27:D28)</f>
        <v>2101</v>
      </c>
      <c r="E29" s="353">
        <f>SUM(E27:E28)</f>
        <v>3044</v>
      </c>
    </row>
    <row r="30" spans="1:5" ht="15">
      <c r="A30" s="232" t="s">
        <v>85</v>
      </c>
      <c r="B30" s="503" t="s">
        <v>75</v>
      </c>
      <c r="C30" s="504"/>
      <c r="D30" s="504"/>
      <c r="E30" s="505"/>
    </row>
    <row r="31" spans="1:5" ht="15.75" thickBot="1">
      <c r="A31" s="187"/>
      <c r="B31" s="13" t="s">
        <v>21</v>
      </c>
      <c r="C31" s="177" t="s">
        <v>271</v>
      </c>
      <c r="D31" s="178" t="s">
        <v>279</v>
      </c>
      <c r="E31" s="188" t="s">
        <v>280</v>
      </c>
    </row>
    <row r="32" spans="1:5" ht="15">
      <c r="A32" s="233" t="s">
        <v>66</v>
      </c>
      <c r="B32" s="22">
        <v>0</v>
      </c>
      <c r="C32" s="23">
        <v>0</v>
      </c>
      <c r="D32" s="23">
        <v>0</v>
      </c>
      <c r="E32" s="197">
        <v>0</v>
      </c>
    </row>
    <row r="33" spans="1:5" ht="15.75" thickBot="1">
      <c r="A33" s="189" t="s">
        <v>5</v>
      </c>
      <c r="B33" s="24">
        <v>0</v>
      </c>
      <c r="C33" s="37">
        <v>0</v>
      </c>
      <c r="D33" s="37">
        <v>0</v>
      </c>
      <c r="E33" s="350">
        <v>0</v>
      </c>
    </row>
    <row r="34" spans="1:5" ht="15.75" thickBot="1">
      <c r="A34" s="351" t="s">
        <v>87</v>
      </c>
      <c r="B34" s="84">
        <f>SUM(B32:B33)</f>
        <v>0</v>
      </c>
      <c r="C34" s="148">
        <f>SUM(C32:C33)</f>
        <v>0</v>
      </c>
      <c r="D34" s="148">
        <f>SUM(D32:D33)</f>
        <v>0</v>
      </c>
      <c r="E34" s="353">
        <f>SUM(E32:E33)</f>
        <v>0</v>
      </c>
    </row>
    <row r="35" spans="1:5" ht="15">
      <c r="A35" s="191" t="s">
        <v>76</v>
      </c>
      <c r="B35" s="126"/>
      <c r="C35" s="126"/>
      <c r="D35" s="126"/>
      <c r="E35" s="330"/>
    </row>
    <row r="36" spans="1:5" ht="15">
      <c r="A36" s="232" t="s">
        <v>84</v>
      </c>
      <c r="B36" s="472" t="s">
        <v>77</v>
      </c>
      <c r="C36" s="473"/>
      <c r="D36" s="473"/>
      <c r="E36" s="475"/>
    </row>
    <row r="37" spans="1:5" ht="15.75" thickBot="1">
      <c r="A37" s="187"/>
      <c r="B37" s="13" t="s">
        <v>21</v>
      </c>
      <c r="C37" s="177" t="s">
        <v>271</v>
      </c>
      <c r="D37" s="178" t="s">
        <v>279</v>
      </c>
      <c r="E37" s="188" t="s">
        <v>280</v>
      </c>
    </row>
    <row r="38" spans="1:5" ht="15">
      <c r="A38" s="233" t="s">
        <v>66</v>
      </c>
      <c r="B38" s="22">
        <v>126</v>
      </c>
      <c r="C38" s="23">
        <v>153</v>
      </c>
      <c r="D38" s="174">
        <v>165</v>
      </c>
      <c r="E38" s="197">
        <v>190</v>
      </c>
    </row>
    <row r="39" spans="1:5" ht="15">
      <c r="A39" s="189" t="s">
        <v>5</v>
      </c>
      <c r="B39" s="24">
        <v>130</v>
      </c>
      <c r="C39" s="37">
        <v>178</v>
      </c>
      <c r="D39" s="226">
        <v>158</v>
      </c>
      <c r="E39" s="350">
        <v>175</v>
      </c>
    </row>
    <row r="40" spans="1:5" ht="15">
      <c r="A40" s="232" t="s">
        <v>85</v>
      </c>
      <c r="B40" s="472" t="s">
        <v>77</v>
      </c>
      <c r="C40" s="473"/>
      <c r="D40" s="473"/>
      <c r="E40" s="475"/>
    </row>
    <row r="41" spans="1:5" ht="15.75" thickBot="1">
      <c r="A41" s="187"/>
      <c r="B41" s="13" t="s">
        <v>21</v>
      </c>
      <c r="C41" s="177" t="s">
        <v>271</v>
      </c>
      <c r="D41" s="178" t="s">
        <v>279</v>
      </c>
      <c r="E41" s="188" t="s">
        <v>280</v>
      </c>
    </row>
    <row r="42" spans="1:5" ht="15">
      <c r="A42" s="233" t="s">
        <v>66</v>
      </c>
      <c r="B42" s="22">
        <v>1587</v>
      </c>
      <c r="C42" s="23">
        <v>180</v>
      </c>
      <c r="D42" s="174">
        <v>152</v>
      </c>
      <c r="E42" s="367">
        <v>284</v>
      </c>
    </row>
    <row r="43" spans="1:5" ht="15.75" thickBot="1">
      <c r="A43" s="189" t="s">
        <v>5</v>
      </c>
      <c r="B43" s="24">
        <v>216</v>
      </c>
      <c r="C43" s="37">
        <v>0</v>
      </c>
      <c r="D43" s="226">
        <v>0</v>
      </c>
      <c r="E43" s="367">
        <v>0</v>
      </c>
    </row>
    <row r="44" spans="1:5" ht="15">
      <c r="A44" s="354" t="s">
        <v>78</v>
      </c>
      <c r="B44" s="85"/>
      <c r="C44" s="85"/>
      <c r="D44" s="85"/>
      <c r="E44" s="330"/>
    </row>
    <row r="45" spans="1:5" ht="15">
      <c r="A45" s="232" t="s">
        <v>84</v>
      </c>
      <c r="B45" s="9" t="s">
        <v>79</v>
      </c>
      <c r="C45" s="9"/>
      <c r="D45" s="9"/>
      <c r="E45" s="218"/>
    </row>
    <row r="46" spans="1:5" ht="15.75" thickBot="1">
      <c r="A46" s="187"/>
      <c r="B46" s="13" t="s">
        <v>21</v>
      </c>
      <c r="C46" s="177" t="s">
        <v>271</v>
      </c>
      <c r="D46" s="178" t="s">
        <v>279</v>
      </c>
      <c r="E46" s="188" t="s">
        <v>280</v>
      </c>
    </row>
    <row r="47" spans="1:5" ht="15">
      <c r="A47" s="233" t="s">
        <v>66</v>
      </c>
      <c r="B47" s="22">
        <v>104.5</v>
      </c>
      <c r="C47" s="23">
        <v>152</v>
      </c>
      <c r="D47" s="174">
        <v>145</v>
      </c>
      <c r="E47" s="197">
        <v>165</v>
      </c>
    </row>
    <row r="48" spans="1:5" ht="15">
      <c r="A48" s="189" t="s">
        <v>5</v>
      </c>
      <c r="B48" s="24">
        <v>0</v>
      </c>
      <c r="C48" s="37">
        <v>178</v>
      </c>
      <c r="D48" s="226">
        <v>127</v>
      </c>
      <c r="E48" s="350">
        <v>114</v>
      </c>
    </row>
    <row r="49" spans="1:5" ht="15">
      <c r="A49" s="232" t="s">
        <v>85</v>
      </c>
      <c r="B49" s="9" t="s">
        <v>79</v>
      </c>
      <c r="C49" s="9"/>
      <c r="D49" s="9"/>
      <c r="E49" s="218"/>
    </row>
    <row r="50" spans="1:5" ht="15.75" thickBot="1">
      <c r="A50" s="187"/>
      <c r="B50" s="13" t="s">
        <v>21</v>
      </c>
      <c r="C50" s="177" t="s">
        <v>271</v>
      </c>
      <c r="D50" s="178" t="s">
        <v>279</v>
      </c>
      <c r="E50" s="188" t="s">
        <v>280</v>
      </c>
    </row>
    <row r="51" spans="1:5" ht="15">
      <c r="A51" s="233" t="s">
        <v>66</v>
      </c>
      <c r="B51" s="22">
        <v>0</v>
      </c>
      <c r="C51" s="23">
        <v>3</v>
      </c>
      <c r="D51" s="174">
        <v>15</v>
      </c>
      <c r="E51" s="197">
        <v>28</v>
      </c>
    </row>
    <row r="52" spans="1:5" ht="15.75" thickBot="1">
      <c r="A52" s="189" t="s">
        <v>5</v>
      </c>
      <c r="B52" s="24">
        <v>0</v>
      </c>
      <c r="C52" s="37">
        <v>0</v>
      </c>
      <c r="D52" s="226">
        <v>0</v>
      </c>
      <c r="E52" s="350">
        <v>0</v>
      </c>
    </row>
    <row r="53" spans="1:5" ht="15">
      <c r="A53" s="354" t="s">
        <v>80</v>
      </c>
      <c r="B53" s="85"/>
      <c r="C53" s="85"/>
      <c r="D53" s="85"/>
      <c r="E53" s="330"/>
    </row>
    <row r="54" spans="1:5" ht="15">
      <c r="A54" s="232" t="s">
        <v>84</v>
      </c>
      <c r="B54" s="9" t="s">
        <v>81</v>
      </c>
      <c r="C54" s="9"/>
      <c r="D54" s="9"/>
      <c r="E54" s="218"/>
    </row>
    <row r="55" spans="1:5" ht="15.75" thickBot="1">
      <c r="A55" s="187"/>
      <c r="B55" s="13" t="s">
        <v>21</v>
      </c>
      <c r="C55" s="177" t="s">
        <v>271</v>
      </c>
      <c r="D55" s="178" t="s">
        <v>279</v>
      </c>
      <c r="E55" s="188" t="s">
        <v>280</v>
      </c>
    </row>
    <row r="56" spans="1:5" ht="15">
      <c r="A56" s="233" t="s">
        <v>66</v>
      </c>
      <c r="B56" s="22">
        <v>11.6</v>
      </c>
      <c r="C56" s="23">
        <v>16</v>
      </c>
      <c r="D56" s="174">
        <v>19</v>
      </c>
      <c r="E56" s="197">
        <v>22</v>
      </c>
    </row>
    <row r="57" spans="1:5" ht="15">
      <c r="A57" s="189" t="s">
        <v>5</v>
      </c>
      <c r="B57" s="24">
        <v>5.7</v>
      </c>
      <c r="C57" s="37">
        <v>9</v>
      </c>
      <c r="D57" s="226">
        <v>11</v>
      </c>
      <c r="E57" s="350">
        <v>11</v>
      </c>
    </row>
    <row r="58" spans="1:5" ht="15">
      <c r="A58" s="232" t="s">
        <v>85</v>
      </c>
      <c r="B58" s="9" t="s">
        <v>81</v>
      </c>
      <c r="C58" s="9"/>
      <c r="D58" s="9"/>
      <c r="E58" s="218"/>
    </row>
    <row r="59" spans="1:5" ht="15.75" thickBot="1">
      <c r="A59" s="187"/>
      <c r="B59" s="13" t="s">
        <v>21</v>
      </c>
      <c r="C59" s="177" t="s">
        <v>271</v>
      </c>
      <c r="D59" s="178" t="s">
        <v>279</v>
      </c>
      <c r="E59" s="188" t="s">
        <v>280</v>
      </c>
    </row>
    <row r="60" spans="1:5" ht="15">
      <c r="A60" s="233" t="s">
        <v>66</v>
      </c>
      <c r="B60" s="22">
        <v>0</v>
      </c>
      <c r="C60" s="23">
        <v>0</v>
      </c>
      <c r="D60" s="174">
        <v>1</v>
      </c>
      <c r="E60" s="197">
        <v>0</v>
      </c>
    </row>
    <row r="61" spans="1:5" ht="15.75" thickBot="1">
      <c r="A61" s="189" t="s">
        <v>5</v>
      </c>
      <c r="B61" s="24">
        <v>0</v>
      </c>
      <c r="C61" s="37">
        <v>0</v>
      </c>
      <c r="D61" s="226">
        <v>0</v>
      </c>
      <c r="E61" s="350">
        <v>0</v>
      </c>
    </row>
    <row r="62" spans="1:5" ht="15">
      <c r="A62" s="354" t="s">
        <v>82</v>
      </c>
      <c r="B62" s="85"/>
      <c r="C62" s="85"/>
      <c r="D62" s="85"/>
      <c r="E62" s="330"/>
    </row>
    <row r="63" spans="1:5" ht="15">
      <c r="A63" s="186" t="s">
        <v>83</v>
      </c>
      <c r="B63" s="9"/>
      <c r="C63" s="9"/>
      <c r="D63" s="9"/>
      <c r="E63" s="218"/>
    </row>
    <row r="64" spans="1:5" ht="15.75" thickBot="1">
      <c r="A64" s="187"/>
      <c r="B64" s="13" t="s">
        <v>21</v>
      </c>
      <c r="C64" s="177" t="s">
        <v>271</v>
      </c>
      <c r="D64" s="178" t="s">
        <v>279</v>
      </c>
      <c r="E64" s="188" t="s">
        <v>280</v>
      </c>
    </row>
    <row r="65" spans="1:5" ht="15">
      <c r="A65" s="355" t="s">
        <v>66</v>
      </c>
      <c r="B65" s="158">
        <v>1.2</v>
      </c>
      <c r="C65" s="157">
        <v>1.1</v>
      </c>
      <c r="D65" s="344">
        <v>1.29</v>
      </c>
      <c r="E65" s="356">
        <v>1</v>
      </c>
    </row>
    <row r="66" spans="1:5" ht="15">
      <c r="A66" s="357" t="s">
        <v>105</v>
      </c>
      <c r="B66" s="159">
        <v>1.7</v>
      </c>
      <c r="C66" s="160">
        <v>1.59</v>
      </c>
      <c r="D66" s="345">
        <v>1.27</v>
      </c>
      <c r="E66" s="358">
        <v>1.01</v>
      </c>
    </row>
    <row r="67" spans="1:5" ht="15">
      <c r="A67" s="359" t="s">
        <v>108</v>
      </c>
      <c r="B67" s="159">
        <v>1.2</v>
      </c>
      <c r="C67" s="160">
        <v>1.65</v>
      </c>
      <c r="D67" s="345">
        <v>1.13</v>
      </c>
      <c r="E67" s="358" t="s">
        <v>53</v>
      </c>
    </row>
    <row r="68" spans="1:5" ht="15">
      <c r="A68" s="359" t="s">
        <v>106</v>
      </c>
      <c r="B68" s="161">
        <v>0.96</v>
      </c>
      <c r="C68" s="160">
        <v>1.39</v>
      </c>
      <c r="D68" s="345">
        <v>1.13</v>
      </c>
      <c r="E68" s="358">
        <v>0.83</v>
      </c>
    </row>
    <row r="69" spans="1:5" ht="15.75" thickBot="1">
      <c r="A69" s="360" t="s">
        <v>107</v>
      </c>
      <c r="B69" s="162">
        <v>0.93</v>
      </c>
      <c r="C69" s="163">
        <v>1.57</v>
      </c>
      <c r="D69" s="346">
        <v>0.9</v>
      </c>
      <c r="E69" s="361">
        <v>0.48</v>
      </c>
    </row>
    <row r="70" spans="1:5" ht="15">
      <c r="A70" s="217" t="s">
        <v>109</v>
      </c>
      <c r="B70" s="9"/>
      <c r="C70" s="9"/>
      <c r="D70" s="9"/>
      <c r="E70" s="218"/>
    </row>
    <row r="71" spans="1:5" ht="15.75" thickBot="1">
      <c r="A71" s="187"/>
      <c r="B71" s="13" t="s">
        <v>21</v>
      </c>
      <c r="C71" s="177" t="s">
        <v>271</v>
      </c>
      <c r="D71" s="178" t="s">
        <v>279</v>
      </c>
      <c r="E71" s="188" t="s">
        <v>280</v>
      </c>
    </row>
    <row r="72" spans="1:5" ht="15">
      <c r="A72" s="355" t="s">
        <v>66</v>
      </c>
      <c r="B72" s="97">
        <v>82</v>
      </c>
      <c r="C72" s="98">
        <v>75</v>
      </c>
      <c r="D72" s="347">
        <v>87</v>
      </c>
      <c r="E72" s="362">
        <v>96</v>
      </c>
    </row>
    <row r="73" spans="1:5" ht="15">
      <c r="A73" s="357" t="s">
        <v>105</v>
      </c>
      <c r="B73" s="100">
        <v>146</v>
      </c>
      <c r="C73" s="101"/>
      <c r="D73" s="348"/>
      <c r="E73" s="363"/>
    </row>
    <row r="74" spans="1:5" ht="15">
      <c r="A74" s="359" t="s">
        <v>108</v>
      </c>
      <c r="B74" s="100">
        <v>75</v>
      </c>
      <c r="C74" s="101"/>
      <c r="D74" s="348"/>
      <c r="E74" s="363"/>
    </row>
    <row r="75" spans="1:5" ht="15">
      <c r="A75" s="359" t="s">
        <v>106</v>
      </c>
      <c r="B75" s="18">
        <v>113</v>
      </c>
      <c r="C75" s="16"/>
      <c r="D75" s="227"/>
      <c r="E75" s="364"/>
    </row>
    <row r="76" spans="1:5" ht="15">
      <c r="A76" s="359" t="s">
        <v>107</v>
      </c>
      <c r="B76" s="18">
        <v>139</v>
      </c>
      <c r="C76" s="16"/>
      <c r="D76" s="227"/>
      <c r="E76" s="364"/>
    </row>
    <row r="77" spans="1:5" ht="15.75" thickBot="1">
      <c r="A77" s="365" t="s">
        <v>276</v>
      </c>
      <c r="B77" s="419" t="s">
        <v>53</v>
      </c>
      <c r="C77" s="262">
        <v>122</v>
      </c>
      <c r="D77" s="263">
        <v>96</v>
      </c>
      <c r="E77" s="366">
        <v>100</v>
      </c>
    </row>
    <row r="78" spans="1:5" ht="15">
      <c r="A78" s="150"/>
      <c r="B78" s="62"/>
      <c r="C78" s="62"/>
      <c r="D78" s="62"/>
      <c r="E78" s="62"/>
    </row>
  </sheetData>
  <mergeCells count="8">
    <mergeCell ref="B36:E36"/>
    <mergeCell ref="B40:E40"/>
    <mergeCell ref="B3:E3"/>
    <mergeCell ref="B8:E8"/>
    <mergeCell ref="B14:E14"/>
    <mergeCell ref="B19:E19"/>
    <mergeCell ref="B25:E25"/>
    <mergeCell ref="B30:E30"/>
  </mergeCells>
  <hyperlinks>
    <hyperlink ref="A1" location="Index!A1" display="Go To Index"/>
  </hyperlinks>
  <printOptions/>
  <pageMargins left="0.7" right="0.7" top="0.75" bottom="0.75" header="0.3" footer="0.3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8"/>
  <sheetViews>
    <sheetView showGridLines="0" workbookViewId="0" topLeftCell="A1">
      <selection activeCell="B22" sqref="B22:AC23"/>
    </sheetView>
  </sheetViews>
  <sheetFormatPr defaultColWidth="9.140625" defaultRowHeight="15"/>
  <cols>
    <col min="1" max="1" width="30.7109375" style="0" customWidth="1"/>
    <col min="2" max="21" width="12.7109375" style="0" customWidth="1"/>
    <col min="22" max="22" width="12.8515625" style="0" bestFit="1" customWidth="1"/>
    <col min="23" max="24" width="15.421875" style="0" customWidth="1"/>
    <col min="25" max="25" width="13.57421875" style="0" customWidth="1"/>
    <col min="26" max="26" width="14.57421875" style="0" customWidth="1"/>
    <col min="27" max="28" width="12.57421875" style="0" customWidth="1"/>
    <col min="29" max="29" width="9.140625" style="0" customWidth="1"/>
    <col min="30" max="30" width="15.421875" style="0" customWidth="1"/>
  </cols>
  <sheetData>
    <row r="1" spans="1:48" s="123" customFormat="1" ht="18.75">
      <c r="A1" s="379" t="s">
        <v>0</v>
      </c>
      <c r="B1" s="380" t="s">
        <v>198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2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6"/>
      <c r="AH1" s="376"/>
      <c r="AI1" s="376"/>
      <c r="AJ1" s="376"/>
      <c r="AK1" s="376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8"/>
    </row>
    <row r="2" spans="1:21" ht="15">
      <c r="A2" s="191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85"/>
    </row>
    <row r="3" spans="1:21" ht="15">
      <c r="A3" s="256" t="s">
        <v>205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212"/>
    </row>
    <row r="4" spans="1:21" ht="30" customHeight="1">
      <c r="A4" s="186"/>
      <c r="B4" s="479" t="s">
        <v>206</v>
      </c>
      <c r="C4" s="480"/>
      <c r="D4" s="480"/>
      <c r="E4" s="481"/>
      <c r="F4" s="476" t="s">
        <v>212</v>
      </c>
      <c r="G4" s="477"/>
      <c r="H4" s="477"/>
      <c r="I4" s="482"/>
      <c r="J4" s="476" t="s">
        <v>207</v>
      </c>
      <c r="K4" s="477"/>
      <c r="L4" s="477"/>
      <c r="M4" s="477"/>
      <c r="N4" s="488" t="s">
        <v>211</v>
      </c>
      <c r="O4" s="489"/>
      <c r="P4" s="489"/>
      <c r="Q4" s="490"/>
      <c r="R4" s="476" t="s">
        <v>208</v>
      </c>
      <c r="S4" s="477"/>
      <c r="T4" s="477"/>
      <c r="U4" s="478"/>
    </row>
    <row r="5" spans="1:21" ht="15.75" thickBot="1">
      <c r="A5" s="189"/>
      <c r="B5" s="13" t="s">
        <v>21</v>
      </c>
      <c r="C5" s="177" t="s">
        <v>271</v>
      </c>
      <c r="D5" s="178" t="s">
        <v>279</v>
      </c>
      <c r="E5" s="188" t="s">
        <v>280</v>
      </c>
      <c r="F5" s="13" t="s">
        <v>21</v>
      </c>
      <c r="G5" s="177" t="s">
        <v>271</v>
      </c>
      <c r="H5" s="178" t="s">
        <v>279</v>
      </c>
      <c r="I5" s="188" t="s">
        <v>280</v>
      </c>
      <c r="J5" s="13" t="s">
        <v>21</v>
      </c>
      <c r="K5" s="177" t="s">
        <v>271</v>
      </c>
      <c r="L5" s="178" t="s">
        <v>279</v>
      </c>
      <c r="M5" s="188" t="s">
        <v>280</v>
      </c>
      <c r="N5" s="13" t="s">
        <v>21</v>
      </c>
      <c r="O5" s="177" t="s">
        <v>271</v>
      </c>
      <c r="P5" s="178" t="s">
        <v>279</v>
      </c>
      <c r="Q5" s="188" t="s">
        <v>280</v>
      </c>
      <c r="R5" s="13" t="s">
        <v>21</v>
      </c>
      <c r="S5" s="177" t="s">
        <v>271</v>
      </c>
      <c r="T5" s="178" t="s">
        <v>279</v>
      </c>
      <c r="U5" s="188" t="s">
        <v>280</v>
      </c>
    </row>
    <row r="6" spans="1:21" s="71" customFormat="1" ht="15">
      <c r="A6" s="383" t="s">
        <v>66</v>
      </c>
      <c r="B6" s="76">
        <v>679</v>
      </c>
      <c r="C6" s="77">
        <v>963</v>
      </c>
      <c r="D6" s="372">
        <v>1264</v>
      </c>
      <c r="E6" s="78">
        <v>1259</v>
      </c>
      <c r="F6" s="76">
        <v>668</v>
      </c>
      <c r="G6" s="77">
        <v>953</v>
      </c>
      <c r="H6" s="372">
        <v>1251</v>
      </c>
      <c r="I6" s="78">
        <v>1248</v>
      </c>
      <c r="J6" s="53">
        <f>F6/B6</f>
        <v>0.9837997054491899</v>
      </c>
      <c r="K6" s="56">
        <f>G6/C6</f>
        <v>0.9896157840083074</v>
      </c>
      <c r="L6" s="56">
        <f aca="true" t="shared" si="0" ref="L6:M7">H6/D6</f>
        <v>0.9897151898734177</v>
      </c>
      <c r="M6" s="417">
        <f t="shared" si="0"/>
        <v>0.9912629070691025</v>
      </c>
      <c r="N6" s="439" t="s">
        <v>53</v>
      </c>
      <c r="O6" s="440">
        <v>963</v>
      </c>
      <c r="P6" s="441">
        <v>1260</v>
      </c>
      <c r="Q6" s="442">
        <v>1257</v>
      </c>
      <c r="R6" s="416" t="s">
        <v>53</v>
      </c>
      <c r="S6" s="417">
        <f>O6/C6</f>
        <v>1</v>
      </c>
      <c r="T6" s="417">
        <f aca="true" t="shared" si="1" ref="T6:U7">P6/D6</f>
        <v>0.9968354430379747</v>
      </c>
      <c r="U6" s="418">
        <f t="shared" si="1"/>
        <v>0.9984114376489277</v>
      </c>
    </row>
    <row r="7" spans="1:21" s="71" customFormat="1" ht="15.75" thickBot="1">
      <c r="A7" s="384" t="s">
        <v>5</v>
      </c>
      <c r="B7" s="80">
        <v>348</v>
      </c>
      <c r="C7" s="81">
        <v>536</v>
      </c>
      <c r="D7" s="373">
        <v>717</v>
      </c>
      <c r="E7" s="82">
        <v>626</v>
      </c>
      <c r="F7" s="80">
        <v>337</v>
      </c>
      <c r="G7" s="81">
        <v>505</v>
      </c>
      <c r="H7" s="373">
        <v>683</v>
      </c>
      <c r="I7" s="82">
        <v>612</v>
      </c>
      <c r="J7" s="54">
        <f>F7/B7</f>
        <v>0.9683908045977011</v>
      </c>
      <c r="K7" s="75">
        <f>G7/C7</f>
        <v>0.9421641791044776</v>
      </c>
      <c r="L7" s="75">
        <f t="shared" si="0"/>
        <v>0.9525801952580195</v>
      </c>
      <c r="M7" s="443">
        <f t="shared" si="0"/>
        <v>0.9776357827476039</v>
      </c>
      <c r="N7" s="444">
        <v>345</v>
      </c>
      <c r="O7" s="445">
        <v>532</v>
      </c>
      <c r="P7" s="446">
        <v>709</v>
      </c>
      <c r="Q7" s="447">
        <v>624</v>
      </c>
      <c r="R7" s="448">
        <f>N7/B7</f>
        <v>0.9913793103448276</v>
      </c>
      <c r="S7" s="443">
        <f>O7/C7</f>
        <v>0.9925373134328358</v>
      </c>
      <c r="T7" s="443">
        <f t="shared" si="1"/>
        <v>0.9888423988842399</v>
      </c>
      <c r="U7" s="449">
        <f>Q7/E7</f>
        <v>0.9968051118210862</v>
      </c>
    </row>
    <row r="8" spans="1:21" ht="15">
      <c r="A8" s="257" t="s">
        <v>204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215"/>
    </row>
    <row r="9" spans="1:21" ht="30" customHeight="1">
      <c r="A9" s="186"/>
      <c r="B9" s="506" t="s">
        <v>209</v>
      </c>
      <c r="C9" s="507"/>
      <c r="D9" s="507"/>
      <c r="E9" s="508"/>
      <c r="F9" s="499" t="s">
        <v>213</v>
      </c>
      <c r="G9" s="500"/>
      <c r="H9" s="500"/>
      <c r="I9" s="501"/>
      <c r="J9" s="499" t="s">
        <v>210</v>
      </c>
      <c r="K9" s="500"/>
      <c r="L9" s="500"/>
      <c r="M9" s="501"/>
      <c r="N9" s="499" t="s">
        <v>214</v>
      </c>
      <c r="O9" s="500"/>
      <c r="P9" s="500"/>
      <c r="Q9" s="501"/>
      <c r="R9" s="499" t="s">
        <v>215</v>
      </c>
      <c r="S9" s="500"/>
      <c r="T9" s="500"/>
      <c r="U9" s="502"/>
    </row>
    <row r="10" spans="1:21" ht="15.75" thickBot="1">
      <c r="A10" s="189"/>
      <c r="B10" s="13" t="s">
        <v>21</v>
      </c>
      <c r="C10" s="177" t="s">
        <v>271</v>
      </c>
      <c r="D10" s="178" t="s">
        <v>279</v>
      </c>
      <c r="E10" s="188" t="s">
        <v>280</v>
      </c>
      <c r="F10" s="13" t="s">
        <v>21</v>
      </c>
      <c r="G10" s="177" t="s">
        <v>271</v>
      </c>
      <c r="H10" s="178" t="s">
        <v>279</v>
      </c>
      <c r="I10" s="188" t="s">
        <v>280</v>
      </c>
      <c r="J10" s="13" t="s">
        <v>21</v>
      </c>
      <c r="K10" s="177" t="s">
        <v>271</v>
      </c>
      <c r="L10" s="178" t="s">
        <v>279</v>
      </c>
      <c r="M10" s="188" t="s">
        <v>280</v>
      </c>
      <c r="N10" s="13" t="s">
        <v>21</v>
      </c>
      <c r="O10" s="177" t="s">
        <v>271</v>
      </c>
      <c r="P10" s="178" t="s">
        <v>279</v>
      </c>
      <c r="Q10" s="188" t="s">
        <v>280</v>
      </c>
      <c r="R10" s="13" t="s">
        <v>21</v>
      </c>
      <c r="S10" s="177" t="s">
        <v>271</v>
      </c>
      <c r="T10" s="178" t="s">
        <v>279</v>
      </c>
      <c r="U10" s="188" t="s">
        <v>280</v>
      </c>
    </row>
    <row r="11" spans="1:21" s="71" customFormat="1" ht="15">
      <c r="A11" s="383" t="s">
        <v>66</v>
      </c>
      <c r="B11" s="76">
        <v>4097</v>
      </c>
      <c r="C11" s="77">
        <v>6724</v>
      </c>
      <c r="D11" s="372">
        <v>7482</v>
      </c>
      <c r="E11" s="78">
        <v>7444</v>
      </c>
      <c r="F11" s="76">
        <v>4015</v>
      </c>
      <c r="G11" s="77">
        <v>6606</v>
      </c>
      <c r="H11" s="372">
        <v>7393</v>
      </c>
      <c r="I11" s="78">
        <v>7332</v>
      </c>
      <c r="J11" s="53">
        <f>F11/B11</f>
        <v>0.9799853551379057</v>
      </c>
      <c r="K11" s="56">
        <f>G11/C11</f>
        <v>0.9824509220701964</v>
      </c>
      <c r="L11" s="56">
        <f aca="true" t="shared" si="2" ref="L11:M12">H11/D11</f>
        <v>0.9881047848168939</v>
      </c>
      <c r="M11" s="56">
        <f t="shared" si="2"/>
        <v>0.984954325631381</v>
      </c>
      <c r="N11" s="76">
        <v>4077</v>
      </c>
      <c r="O11" s="79">
        <v>6709</v>
      </c>
      <c r="P11" s="370">
        <v>7476</v>
      </c>
      <c r="Q11" s="78">
        <v>7431</v>
      </c>
      <c r="R11" s="53">
        <f>N11/B11</f>
        <v>0.9951183793019283</v>
      </c>
      <c r="S11" s="56">
        <f>O11/C11</f>
        <v>0.9977691850089233</v>
      </c>
      <c r="T11" s="56">
        <f aca="true" t="shared" si="3" ref="T11:U12">P11/D11</f>
        <v>0.9991980753809142</v>
      </c>
      <c r="U11" s="259">
        <f t="shared" si="3"/>
        <v>0.9982536270822139</v>
      </c>
    </row>
    <row r="12" spans="1:21" s="71" customFormat="1" ht="15.75" thickBot="1">
      <c r="A12" s="384" t="s">
        <v>5</v>
      </c>
      <c r="B12" s="80">
        <v>1245</v>
      </c>
      <c r="C12" s="81">
        <v>2573</v>
      </c>
      <c r="D12" s="373">
        <v>3196</v>
      </c>
      <c r="E12" s="82">
        <v>2982</v>
      </c>
      <c r="F12" s="80">
        <v>1238</v>
      </c>
      <c r="G12" s="81">
        <v>2560</v>
      </c>
      <c r="H12" s="373">
        <v>3184</v>
      </c>
      <c r="I12" s="82">
        <v>2974</v>
      </c>
      <c r="J12" s="54">
        <f>F12/B12</f>
        <v>0.9943775100401606</v>
      </c>
      <c r="K12" s="75">
        <f>G12/C12</f>
        <v>0.9949475320637389</v>
      </c>
      <c r="L12" s="75">
        <f t="shared" si="2"/>
        <v>0.9962453066332916</v>
      </c>
      <c r="M12" s="75">
        <f t="shared" si="2"/>
        <v>0.9973172367538564</v>
      </c>
      <c r="N12" s="80">
        <v>1239</v>
      </c>
      <c r="O12" s="83">
        <v>2560</v>
      </c>
      <c r="P12" s="371">
        <v>3190</v>
      </c>
      <c r="Q12" s="82">
        <v>2974</v>
      </c>
      <c r="R12" s="54">
        <f>N12/B12</f>
        <v>0.9951807228915662</v>
      </c>
      <c r="S12" s="75">
        <f>O12/C12</f>
        <v>0.9949475320637389</v>
      </c>
      <c r="T12" s="75">
        <f t="shared" si="3"/>
        <v>0.9981226533166458</v>
      </c>
      <c r="U12" s="385">
        <f t="shared" si="3"/>
        <v>0.9973172367538564</v>
      </c>
    </row>
    <row r="13" spans="1:21" ht="15">
      <c r="A13" s="191" t="s">
        <v>67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85"/>
    </row>
    <row r="14" spans="1:21" ht="15">
      <c r="A14" s="256" t="s">
        <v>69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212"/>
    </row>
    <row r="15" spans="1:21" ht="30" customHeight="1">
      <c r="A15" s="186"/>
      <c r="B15" s="506" t="s">
        <v>216</v>
      </c>
      <c r="C15" s="507"/>
      <c r="D15" s="507"/>
      <c r="E15" s="508"/>
      <c r="F15" s="499" t="s">
        <v>220</v>
      </c>
      <c r="G15" s="500"/>
      <c r="H15" s="500"/>
      <c r="I15" s="501"/>
      <c r="J15" s="499" t="s">
        <v>217</v>
      </c>
      <c r="K15" s="500"/>
      <c r="L15" s="500"/>
      <c r="M15" s="501"/>
      <c r="N15" s="499" t="s">
        <v>219</v>
      </c>
      <c r="O15" s="500"/>
      <c r="P15" s="500"/>
      <c r="Q15" s="501"/>
      <c r="R15" s="499" t="s">
        <v>218</v>
      </c>
      <c r="S15" s="500"/>
      <c r="T15" s="500"/>
      <c r="U15" s="502"/>
    </row>
    <row r="16" spans="1:21" ht="15.75" thickBot="1">
      <c r="A16" s="189"/>
      <c r="B16" s="13" t="s">
        <v>21</v>
      </c>
      <c r="C16" s="177" t="s">
        <v>271</v>
      </c>
      <c r="D16" s="178" t="s">
        <v>279</v>
      </c>
      <c r="E16" s="188" t="s">
        <v>280</v>
      </c>
      <c r="F16" s="13" t="s">
        <v>21</v>
      </c>
      <c r="G16" s="177" t="s">
        <v>271</v>
      </c>
      <c r="H16" s="178" t="s">
        <v>279</v>
      </c>
      <c r="I16" s="188" t="s">
        <v>280</v>
      </c>
      <c r="J16" s="13" t="s">
        <v>21</v>
      </c>
      <c r="K16" s="177" t="s">
        <v>271</v>
      </c>
      <c r="L16" s="178" t="s">
        <v>279</v>
      </c>
      <c r="M16" s="188" t="s">
        <v>280</v>
      </c>
      <c r="N16" s="13" t="s">
        <v>21</v>
      </c>
      <c r="O16" s="177" t="s">
        <v>271</v>
      </c>
      <c r="P16" s="178" t="s">
        <v>279</v>
      </c>
      <c r="Q16" s="188" t="s">
        <v>280</v>
      </c>
      <c r="R16" s="13" t="s">
        <v>21</v>
      </c>
      <c r="S16" s="177" t="s">
        <v>271</v>
      </c>
      <c r="T16" s="178" t="s">
        <v>279</v>
      </c>
      <c r="U16" s="188" t="s">
        <v>280</v>
      </c>
    </row>
    <row r="17" spans="1:21" ht="15">
      <c r="A17" s="383" t="s">
        <v>66</v>
      </c>
      <c r="B17" s="76">
        <v>18</v>
      </c>
      <c r="C17" s="77">
        <v>11</v>
      </c>
      <c r="D17" s="372">
        <v>20</v>
      </c>
      <c r="E17" s="78">
        <v>24</v>
      </c>
      <c r="F17" s="76">
        <v>17</v>
      </c>
      <c r="G17" s="77">
        <v>11</v>
      </c>
      <c r="H17" s="372">
        <v>17</v>
      </c>
      <c r="I17" s="78">
        <v>21</v>
      </c>
      <c r="J17" s="53">
        <f>F17/B17</f>
        <v>0.9444444444444444</v>
      </c>
      <c r="K17" s="56">
        <f>G17/C17</f>
        <v>1</v>
      </c>
      <c r="L17" s="56">
        <f aca="true" t="shared" si="4" ref="L17:M18">H17/D17</f>
        <v>0.85</v>
      </c>
      <c r="M17" s="56">
        <f t="shared" si="4"/>
        <v>0.875</v>
      </c>
      <c r="N17" s="65" t="s">
        <v>53</v>
      </c>
      <c r="O17" s="70">
        <v>11</v>
      </c>
      <c r="P17" s="368">
        <v>19</v>
      </c>
      <c r="Q17" s="69">
        <v>23</v>
      </c>
      <c r="R17" s="53" t="s">
        <v>53</v>
      </c>
      <c r="S17" s="56">
        <f>O17/C17</f>
        <v>1</v>
      </c>
      <c r="T17" s="56">
        <f aca="true" t="shared" si="5" ref="T17:U18">P17/D17</f>
        <v>0.95</v>
      </c>
      <c r="U17" s="259">
        <f t="shared" si="5"/>
        <v>0.9583333333333334</v>
      </c>
    </row>
    <row r="18" spans="1:21" ht="15.75" thickBot="1">
      <c r="A18" s="384" t="s">
        <v>5</v>
      </c>
      <c r="B18" s="80">
        <v>3</v>
      </c>
      <c r="C18" s="81">
        <v>4</v>
      </c>
      <c r="D18" s="373">
        <v>2</v>
      </c>
      <c r="E18" s="82">
        <v>2</v>
      </c>
      <c r="F18" s="80">
        <v>3</v>
      </c>
      <c r="G18" s="81">
        <v>4</v>
      </c>
      <c r="H18" s="373">
        <v>2</v>
      </c>
      <c r="I18" s="82">
        <v>2</v>
      </c>
      <c r="J18" s="54">
        <f>F18/B18</f>
        <v>1</v>
      </c>
      <c r="K18" s="75">
        <f>G18/C18</f>
        <v>1</v>
      </c>
      <c r="L18" s="75">
        <f t="shared" si="4"/>
        <v>1</v>
      </c>
      <c r="M18" s="75">
        <f t="shared" si="4"/>
        <v>1</v>
      </c>
      <c r="N18" s="66">
        <v>3</v>
      </c>
      <c r="O18" s="74">
        <v>4</v>
      </c>
      <c r="P18" s="369">
        <v>2</v>
      </c>
      <c r="Q18" s="73">
        <v>2</v>
      </c>
      <c r="R18" s="54">
        <f>N18/B18</f>
        <v>1</v>
      </c>
      <c r="S18" s="75">
        <f>O18/C18</f>
        <v>1</v>
      </c>
      <c r="T18" s="75">
        <f t="shared" si="5"/>
        <v>1</v>
      </c>
      <c r="U18" s="385">
        <f t="shared" si="5"/>
        <v>1</v>
      </c>
    </row>
    <row r="19" spans="1:29" ht="15">
      <c r="A19" s="257" t="s">
        <v>68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215"/>
      <c r="V19" s="111"/>
      <c r="W19" s="111"/>
      <c r="X19" s="111"/>
      <c r="Y19" s="111"/>
      <c r="Z19" s="111"/>
      <c r="AA19" s="111"/>
      <c r="AB19" s="111"/>
      <c r="AC19" s="112"/>
    </row>
    <row r="20" spans="1:29" ht="30" customHeight="1">
      <c r="A20" s="186"/>
      <c r="B20" s="506" t="s">
        <v>221</v>
      </c>
      <c r="C20" s="507"/>
      <c r="D20" s="507"/>
      <c r="E20" s="508"/>
      <c r="F20" s="488" t="s">
        <v>222</v>
      </c>
      <c r="G20" s="489"/>
      <c r="H20" s="489"/>
      <c r="I20" s="490"/>
      <c r="J20" s="499" t="s">
        <v>223</v>
      </c>
      <c r="K20" s="500"/>
      <c r="L20" s="500"/>
      <c r="M20" s="501"/>
      <c r="N20" s="488" t="s">
        <v>277</v>
      </c>
      <c r="O20" s="489"/>
      <c r="P20" s="489"/>
      <c r="Q20" s="490"/>
      <c r="R20" s="488" t="s">
        <v>278</v>
      </c>
      <c r="S20" s="489"/>
      <c r="T20" s="489"/>
      <c r="U20" s="491"/>
      <c r="V20" s="489" t="s">
        <v>224</v>
      </c>
      <c r="W20" s="489"/>
      <c r="X20" s="489"/>
      <c r="Y20" s="490"/>
      <c r="Z20" s="488" t="s">
        <v>225</v>
      </c>
      <c r="AA20" s="489"/>
      <c r="AB20" s="489"/>
      <c r="AC20" s="490"/>
    </row>
    <row r="21" spans="1:29" ht="15.75" thickBot="1">
      <c r="A21" s="189"/>
      <c r="B21" s="13" t="s">
        <v>21</v>
      </c>
      <c r="C21" s="177" t="s">
        <v>271</v>
      </c>
      <c r="D21" s="178" t="s">
        <v>279</v>
      </c>
      <c r="E21" s="188" t="s">
        <v>280</v>
      </c>
      <c r="F21" s="13" t="s">
        <v>21</v>
      </c>
      <c r="G21" s="177" t="s">
        <v>271</v>
      </c>
      <c r="H21" s="178" t="s">
        <v>279</v>
      </c>
      <c r="I21" s="188" t="s">
        <v>280</v>
      </c>
      <c r="J21" s="13" t="s">
        <v>21</v>
      </c>
      <c r="K21" s="177" t="s">
        <v>271</v>
      </c>
      <c r="L21" s="178" t="s">
        <v>279</v>
      </c>
      <c r="M21" s="188" t="s">
        <v>280</v>
      </c>
      <c r="N21" s="13" t="s">
        <v>21</v>
      </c>
      <c r="O21" s="177" t="s">
        <v>271</v>
      </c>
      <c r="P21" s="178" t="s">
        <v>279</v>
      </c>
      <c r="Q21" s="188" t="s">
        <v>280</v>
      </c>
      <c r="R21" s="13" t="s">
        <v>21</v>
      </c>
      <c r="S21" s="177" t="s">
        <v>271</v>
      </c>
      <c r="T21" s="178" t="s">
        <v>279</v>
      </c>
      <c r="U21" s="188" t="s">
        <v>280</v>
      </c>
      <c r="V21" s="374" t="s">
        <v>21</v>
      </c>
      <c r="W21" s="177" t="s">
        <v>271</v>
      </c>
      <c r="X21" s="178" t="s">
        <v>279</v>
      </c>
      <c r="Y21" s="188" t="s">
        <v>280</v>
      </c>
      <c r="Z21" s="13" t="s">
        <v>21</v>
      </c>
      <c r="AA21" s="177" t="s">
        <v>271</v>
      </c>
      <c r="AB21" s="178" t="s">
        <v>279</v>
      </c>
      <c r="AC21" s="188" t="s">
        <v>280</v>
      </c>
    </row>
    <row r="22" spans="1:29" ht="15">
      <c r="A22" s="383" t="s">
        <v>66</v>
      </c>
      <c r="B22" s="450">
        <v>28</v>
      </c>
      <c r="C22" s="451">
        <v>33</v>
      </c>
      <c r="D22" s="452">
        <v>35</v>
      </c>
      <c r="E22" s="442">
        <v>64</v>
      </c>
      <c r="F22" s="450">
        <v>25</v>
      </c>
      <c r="G22" s="451" t="s">
        <v>53</v>
      </c>
      <c r="H22" s="452" t="s">
        <v>53</v>
      </c>
      <c r="I22" s="442" t="s">
        <v>53</v>
      </c>
      <c r="J22" s="416">
        <f>F22/B22</f>
        <v>0.8928571428571429</v>
      </c>
      <c r="K22" s="417" t="s">
        <v>53</v>
      </c>
      <c r="L22" s="417" t="s">
        <v>53</v>
      </c>
      <c r="M22" s="417" t="s">
        <v>53</v>
      </c>
      <c r="N22" s="450" t="s">
        <v>53</v>
      </c>
      <c r="O22" s="453">
        <v>33</v>
      </c>
      <c r="P22" s="454">
        <v>34</v>
      </c>
      <c r="Q22" s="442">
        <v>60</v>
      </c>
      <c r="R22" s="450" t="s">
        <v>53</v>
      </c>
      <c r="S22" s="417">
        <f>O22/C22</f>
        <v>1</v>
      </c>
      <c r="T22" s="417">
        <f aca="true" t="shared" si="6" ref="T22:U22">P22/D22</f>
        <v>0.9714285714285714</v>
      </c>
      <c r="U22" s="418">
        <f t="shared" si="6"/>
        <v>0.9375</v>
      </c>
      <c r="V22" s="455" t="s">
        <v>53</v>
      </c>
      <c r="W22" s="453">
        <v>33</v>
      </c>
      <c r="X22" s="454">
        <v>35</v>
      </c>
      <c r="Y22" s="442">
        <v>64</v>
      </c>
      <c r="Z22" s="416" t="s">
        <v>53</v>
      </c>
      <c r="AA22" s="417">
        <f>W22/C22</f>
        <v>1</v>
      </c>
      <c r="AB22" s="417">
        <f aca="true" t="shared" si="7" ref="AB22:AC23">X22/D22</f>
        <v>1</v>
      </c>
      <c r="AC22" s="417">
        <f t="shared" si="7"/>
        <v>1</v>
      </c>
    </row>
    <row r="23" spans="1:29" ht="15.75" thickBot="1">
      <c r="A23" s="384" t="s">
        <v>5</v>
      </c>
      <c r="B23" s="456">
        <v>3</v>
      </c>
      <c r="C23" s="457">
        <v>14</v>
      </c>
      <c r="D23" s="458">
        <v>23</v>
      </c>
      <c r="E23" s="447">
        <v>32</v>
      </c>
      <c r="F23" s="456">
        <v>2</v>
      </c>
      <c r="G23" s="457">
        <v>12</v>
      </c>
      <c r="H23" s="458">
        <v>18</v>
      </c>
      <c r="I23" s="447">
        <v>30</v>
      </c>
      <c r="J23" s="448">
        <f>F23/B23</f>
        <v>0.6666666666666666</v>
      </c>
      <c r="K23" s="443">
        <f>G23/C23</f>
        <v>0.8571428571428571</v>
      </c>
      <c r="L23" s="443">
        <f aca="true" t="shared" si="8" ref="L23:M23">H23/D23</f>
        <v>0.782608695652174</v>
      </c>
      <c r="M23" s="443">
        <f t="shared" si="8"/>
        <v>0.9375</v>
      </c>
      <c r="N23" s="456" t="s">
        <v>53</v>
      </c>
      <c r="O23" s="459" t="s">
        <v>53</v>
      </c>
      <c r="P23" s="460" t="s">
        <v>53</v>
      </c>
      <c r="Q23" s="447" t="s">
        <v>53</v>
      </c>
      <c r="R23" s="456" t="s">
        <v>53</v>
      </c>
      <c r="S23" s="443" t="s">
        <v>53</v>
      </c>
      <c r="T23" s="443" t="s">
        <v>53</v>
      </c>
      <c r="U23" s="449" t="s">
        <v>53</v>
      </c>
      <c r="V23" s="461">
        <v>3</v>
      </c>
      <c r="W23" s="459">
        <v>14</v>
      </c>
      <c r="X23" s="460">
        <v>21</v>
      </c>
      <c r="Y23" s="447">
        <v>32</v>
      </c>
      <c r="Z23" s="448">
        <f>V23/B23</f>
        <v>1</v>
      </c>
      <c r="AA23" s="443">
        <f>W23/C23</f>
        <v>1</v>
      </c>
      <c r="AB23" s="443">
        <f t="shared" si="7"/>
        <v>0.9130434782608695</v>
      </c>
      <c r="AC23" s="443">
        <f t="shared" si="7"/>
        <v>1</v>
      </c>
    </row>
    <row r="24" spans="1:21" ht="15">
      <c r="A24" s="257" t="s">
        <v>70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215"/>
    </row>
    <row r="25" spans="1:21" ht="30" customHeight="1">
      <c r="A25" s="186"/>
      <c r="B25" s="506" t="s">
        <v>71</v>
      </c>
      <c r="C25" s="507"/>
      <c r="D25" s="507"/>
      <c r="E25" s="508"/>
      <c r="F25" s="499" t="s">
        <v>226</v>
      </c>
      <c r="G25" s="500"/>
      <c r="H25" s="500"/>
      <c r="I25" s="501"/>
      <c r="J25" s="499" t="s">
        <v>227</v>
      </c>
      <c r="K25" s="500"/>
      <c r="L25" s="500"/>
      <c r="M25" s="501"/>
      <c r="N25" s="499" t="s">
        <v>228</v>
      </c>
      <c r="O25" s="500"/>
      <c r="P25" s="500"/>
      <c r="Q25" s="501"/>
      <c r="R25" s="499" t="s">
        <v>229</v>
      </c>
      <c r="S25" s="500"/>
      <c r="T25" s="500"/>
      <c r="U25" s="502"/>
    </row>
    <row r="26" spans="1:21" ht="15.75" thickBot="1">
      <c r="A26" s="189"/>
      <c r="B26" s="13" t="s">
        <v>21</v>
      </c>
      <c r="C26" s="177" t="s">
        <v>271</v>
      </c>
      <c r="D26" s="178" t="s">
        <v>279</v>
      </c>
      <c r="E26" s="188" t="s">
        <v>280</v>
      </c>
      <c r="F26" s="13" t="s">
        <v>21</v>
      </c>
      <c r="G26" s="177" t="s">
        <v>271</v>
      </c>
      <c r="H26" s="178" t="s">
        <v>279</v>
      </c>
      <c r="I26" s="188" t="s">
        <v>280</v>
      </c>
      <c r="J26" s="13" t="s">
        <v>21</v>
      </c>
      <c r="K26" s="177" t="s">
        <v>271</v>
      </c>
      <c r="L26" s="178" t="s">
        <v>279</v>
      </c>
      <c r="M26" s="188" t="s">
        <v>280</v>
      </c>
      <c r="N26" s="13" t="s">
        <v>21</v>
      </c>
      <c r="O26" s="177" t="s">
        <v>271</v>
      </c>
      <c r="P26" s="178" t="s">
        <v>279</v>
      </c>
      <c r="Q26" s="188" t="s">
        <v>280</v>
      </c>
      <c r="R26" s="13" t="s">
        <v>21</v>
      </c>
      <c r="S26" s="177" t="s">
        <v>271</v>
      </c>
      <c r="T26" s="178" t="s">
        <v>279</v>
      </c>
      <c r="U26" s="188" t="s">
        <v>280</v>
      </c>
    </row>
    <row r="27" spans="1:21" ht="15">
      <c r="A27" s="383" t="s">
        <v>66</v>
      </c>
      <c r="B27" s="76">
        <v>1284</v>
      </c>
      <c r="C27" s="77">
        <v>1949</v>
      </c>
      <c r="D27" s="372">
        <v>2056</v>
      </c>
      <c r="E27" s="78">
        <v>3463</v>
      </c>
      <c r="F27" s="76">
        <v>1262</v>
      </c>
      <c r="G27" s="77">
        <v>1929</v>
      </c>
      <c r="H27" s="372">
        <v>2018</v>
      </c>
      <c r="I27" s="78">
        <v>3375</v>
      </c>
      <c r="J27" s="53">
        <f>F27/B27</f>
        <v>0.9828660436137072</v>
      </c>
      <c r="K27" s="56">
        <f>G27/C27</f>
        <v>0.9897383273473577</v>
      </c>
      <c r="L27" s="56">
        <f aca="true" t="shared" si="9" ref="L27:M28">H27/D27</f>
        <v>0.9815175097276264</v>
      </c>
      <c r="M27" s="56">
        <f t="shared" si="9"/>
        <v>0.9745885070747906</v>
      </c>
      <c r="N27" s="76" t="s">
        <v>53</v>
      </c>
      <c r="O27" s="79">
        <v>1945</v>
      </c>
      <c r="P27" s="370">
        <v>2050</v>
      </c>
      <c r="Q27" s="78">
        <v>3447</v>
      </c>
      <c r="R27" s="53" t="s">
        <v>53</v>
      </c>
      <c r="S27" s="56">
        <f>O27/C27</f>
        <v>0.9979476654694716</v>
      </c>
      <c r="T27" s="56">
        <f aca="true" t="shared" si="10" ref="T27:U28">P27/D27</f>
        <v>0.9970817120622568</v>
      </c>
      <c r="U27" s="259">
        <f t="shared" si="10"/>
        <v>0.9953797285590529</v>
      </c>
    </row>
    <row r="28" spans="1:21" ht="15.75" thickBot="1">
      <c r="A28" s="386" t="s">
        <v>5</v>
      </c>
      <c r="B28" s="387">
        <v>429</v>
      </c>
      <c r="C28" s="388">
        <v>881</v>
      </c>
      <c r="D28" s="389">
        <v>1022</v>
      </c>
      <c r="E28" s="390">
        <v>976</v>
      </c>
      <c r="F28" s="387">
        <v>427</v>
      </c>
      <c r="G28" s="388">
        <v>876</v>
      </c>
      <c r="H28" s="389">
        <v>1007</v>
      </c>
      <c r="I28" s="390">
        <v>963</v>
      </c>
      <c r="J28" s="265">
        <f>F28/B28</f>
        <v>0.9953379953379954</v>
      </c>
      <c r="K28" s="279">
        <f>G28/C28</f>
        <v>0.9943246311010215</v>
      </c>
      <c r="L28" s="279">
        <f t="shared" si="9"/>
        <v>0.9853228962818004</v>
      </c>
      <c r="M28" s="279">
        <f t="shared" si="9"/>
        <v>0.9866803278688525</v>
      </c>
      <c r="N28" s="387" t="s">
        <v>53</v>
      </c>
      <c r="O28" s="391">
        <v>878</v>
      </c>
      <c r="P28" s="392">
        <v>1015</v>
      </c>
      <c r="Q28" s="390">
        <v>969</v>
      </c>
      <c r="R28" s="265" t="s">
        <v>53</v>
      </c>
      <c r="S28" s="279">
        <f>O28/C28</f>
        <v>0.996594778660613</v>
      </c>
      <c r="T28" s="279">
        <f t="shared" si="10"/>
        <v>0.9931506849315068</v>
      </c>
      <c r="U28" s="280">
        <f t="shared" si="10"/>
        <v>0.992827868852459</v>
      </c>
    </row>
  </sheetData>
  <mergeCells count="27">
    <mergeCell ref="B25:E25"/>
    <mergeCell ref="F25:I25"/>
    <mergeCell ref="J25:M25"/>
    <mergeCell ref="N25:Q25"/>
    <mergeCell ref="R25:U25"/>
    <mergeCell ref="R15:U15"/>
    <mergeCell ref="B20:E20"/>
    <mergeCell ref="F20:I20"/>
    <mergeCell ref="J20:M20"/>
    <mergeCell ref="N20:Q20"/>
    <mergeCell ref="R20:U20"/>
    <mergeCell ref="V20:Y20"/>
    <mergeCell ref="Z20:AC20"/>
    <mergeCell ref="B4:E4"/>
    <mergeCell ref="F4:I4"/>
    <mergeCell ref="J4:M4"/>
    <mergeCell ref="N4:Q4"/>
    <mergeCell ref="R4:U4"/>
    <mergeCell ref="B9:E9"/>
    <mergeCell ref="F9:I9"/>
    <mergeCell ref="J9:M9"/>
    <mergeCell ref="N9:Q9"/>
    <mergeCell ref="R9:U9"/>
    <mergeCell ref="B15:E15"/>
    <mergeCell ref="F15:I15"/>
    <mergeCell ref="J15:M15"/>
    <mergeCell ref="N15:Q15"/>
  </mergeCells>
  <hyperlinks>
    <hyperlink ref="A1" location="Index!A1" display="Go To Index"/>
  </hyperlinks>
  <printOptions/>
  <pageMargins left="0.7" right="0.7" top="0.75" bottom="0.75" header="0.3" footer="0.3"/>
  <pageSetup fitToHeight="1" fitToWidth="1" horizontalDpi="300" verticalDpi="3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showGridLines="0" workbookViewId="0" topLeftCell="A16">
      <selection activeCell="H17" sqref="H17"/>
    </sheetView>
  </sheetViews>
  <sheetFormatPr defaultColWidth="9.140625" defaultRowHeight="15"/>
  <cols>
    <col min="1" max="1" width="30.7109375" style="0" customWidth="1"/>
    <col min="2" max="5" width="12.7109375" style="0" customWidth="1"/>
  </cols>
  <sheetData>
    <row r="1" spans="1:25" s="123" customFormat="1" ht="19.5" thickBot="1">
      <c r="A1" s="1" t="s">
        <v>0</v>
      </c>
      <c r="B1" s="2" t="s">
        <v>147</v>
      </c>
      <c r="C1" s="3"/>
      <c r="D1" s="3"/>
      <c r="E1" s="3"/>
      <c r="F1" s="3"/>
      <c r="G1" s="3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1"/>
      <c r="V1" s="121"/>
      <c r="W1" s="121"/>
      <c r="X1" s="121"/>
      <c r="Y1" s="121"/>
    </row>
    <row r="2" spans="1:5" ht="15.75" thickBot="1">
      <c r="A2" s="132" t="s">
        <v>72</v>
      </c>
      <c r="B2" s="85"/>
      <c r="C2" s="85"/>
      <c r="D2" s="85"/>
      <c r="E2" s="86"/>
    </row>
    <row r="3" spans="1:5" ht="15">
      <c r="A3" s="394" t="s">
        <v>61</v>
      </c>
      <c r="B3" s="509" t="s">
        <v>73</v>
      </c>
      <c r="C3" s="510"/>
      <c r="D3" s="510"/>
      <c r="E3" s="511"/>
    </row>
    <row r="4" spans="1:5" ht="15.75" thickBot="1">
      <c r="A4" s="187"/>
      <c r="B4" s="13" t="s">
        <v>21</v>
      </c>
      <c r="C4" s="177" t="s">
        <v>271</v>
      </c>
      <c r="D4" s="178" t="s">
        <v>279</v>
      </c>
      <c r="E4" s="188" t="s">
        <v>280</v>
      </c>
    </row>
    <row r="5" spans="1:5" ht="15">
      <c r="A5" s="233" t="s">
        <v>66</v>
      </c>
      <c r="B5" s="22">
        <v>0</v>
      </c>
      <c r="C5" s="23">
        <v>1</v>
      </c>
      <c r="D5" s="174">
        <v>1</v>
      </c>
      <c r="E5" s="197">
        <v>1</v>
      </c>
    </row>
    <row r="6" spans="1:5" ht="15.75" thickBot="1">
      <c r="A6" s="189" t="s">
        <v>5</v>
      </c>
      <c r="B6" s="24">
        <v>0</v>
      </c>
      <c r="C6" s="37">
        <v>0</v>
      </c>
      <c r="D6" s="226">
        <v>0</v>
      </c>
      <c r="E6" s="350">
        <v>0</v>
      </c>
    </row>
    <row r="7" spans="1:5" ht="15.75" thickBot="1">
      <c r="A7" s="351" t="s">
        <v>86</v>
      </c>
      <c r="B7" s="87">
        <f>SUM(B5:B6)</f>
        <v>0</v>
      </c>
      <c r="C7" s="149">
        <f>SUM(C5:C6)</f>
        <v>1</v>
      </c>
      <c r="D7" s="149">
        <f aca="true" t="shared" si="0" ref="D7:E7">SUM(D5:D6)</f>
        <v>1</v>
      </c>
      <c r="E7" s="352">
        <f t="shared" si="0"/>
        <v>1</v>
      </c>
    </row>
    <row r="8" spans="1:5" ht="15">
      <c r="A8" s="191" t="s">
        <v>74</v>
      </c>
      <c r="B8" s="126"/>
      <c r="C8" s="126"/>
      <c r="D8" s="126"/>
      <c r="E8" s="185"/>
    </row>
    <row r="9" spans="1:5" ht="15">
      <c r="A9" s="232" t="s">
        <v>61</v>
      </c>
      <c r="B9" s="472" t="s">
        <v>73</v>
      </c>
      <c r="C9" s="473"/>
      <c r="D9" s="473"/>
      <c r="E9" s="475"/>
    </row>
    <row r="10" spans="1:5" ht="15.75" thickBot="1">
      <c r="A10" s="187"/>
      <c r="B10" s="13" t="s">
        <v>21</v>
      </c>
      <c r="C10" s="177" t="s">
        <v>271</v>
      </c>
      <c r="D10" s="178" t="s">
        <v>279</v>
      </c>
      <c r="E10" s="188" t="s">
        <v>280</v>
      </c>
    </row>
    <row r="11" spans="1:5" ht="15">
      <c r="A11" s="233" t="s">
        <v>66</v>
      </c>
      <c r="B11" s="22">
        <v>2185</v>
      </c>
      <c r="C11" s="23">
        <v>3843</v>
      </c>
      <c r="D11" s="174">
        <v>3982</v>
      </c>
      <c r="E11" s="197">
        <v>4216</v>
      </c>
    </row>
    <row r="12" spans="1:5" ht="15.75" thickBot="1">
      <c r="A12" s="189" t="s">
        <v>5</v>
      </c>
      <c r="B12" s="24">
        <v>60</v>
      </c>
      <c r="C12" s="37">
        <v>115</v>
      </c>
      <c r="D12" s="226">
        <v>97</v>
      </c>
      <c r="E12" s="350">
        <v>64</v>
      </c>
    </row>
    <row r="13" spans="1:5" ht="15.75" thickBot="1">
      <c r="A13" s="351" t="s">
        <v>87</v>
      </c>
      <c r="B13" s="87">
        <f>SUM(B11:B12)</f>
        <v>2245</v>
      </c>
      <c r="C13" s="149">
        <f>SUM(C11:C12)</f>
        <v>3958</v>
      </c>
      <c r="D13" s="149">
        <f aca="true" t="shared" si="1" ref="D13:E13">SUM(D11:D12)</f>
        <v>4079</v>
      </c>
      <c r="E13" s="352">
        <f t="shared" si="1"/>
        <v>4280</v>
      </c>
    </row>
    <row r="14" spans="1:5" ht="15">
      <c r="A14" s="191" t="s">
        <v>231</v>
      </c>
      <c r="B14" s="126"/>
      <c r="C14" s="126"/>
      <c r="D14" s="126"/>
      <c r="E14" s="185"/>
    </row>
    <row r="15" spans="1:5" ht="15">
      <c r="A15" s="232" t="s">
        <v>61</v>
      </c>
      <c r="B15" s="472" t="s">
        <v>75</v>
      </c>
      <c r="C15" s="473"/>
      <c r="D15" s="473"/>
      <c r="E15" s="475"/>
    </row>
    <row r="16" spans="1:5" ht="15.75" thickBot="1">
      <c r="A16" s="187"/>
      <c r="B16" s="13" t="s">
        <v>21</v>
      </c>
      <c r="C16" s="177" t="s">
        <v>271</v>
      </c>
      <c r="D16" s="178" t="s">
        <v>279</v>
      </c>
      <c r="E16" s="188" t="s">
        <v>280</v>
      </c>
    </row>
    <row r="17" spans="1:5" ht="15">
      <c r="A17" s="233" t="s">
        <v>66</v>
      </c>
      <c r="B17" s="22">
        <v>131</v>
      </c>
      <c r="C17" s="404" t="s">
        <v>53</v>
      </c>
      <c r="D17" s="405" t="s">
        <v>53</v>
      </c>
      <c r="E17" s="406" t="s">
        <v>53</v>
      </c>
    </row>
    <row r="18" spans="1:5" ht="15.75" thickBot="1">
      <c r="A18" s="189" t="s">
        <v>5</v>
      </c>
      <c r="B18" s="24">
        <v>11</v>
      </c>
      <c r="C18" s="407" t="s">
        <v>53</v>
      </c>
      <c r="D18" s="408" t="s">
        <v>53</v>
      </c>
      <c r="E18" s="409" t="s">
        <v>53</v>
      </c>
    </row>
    <row r="19" spans="1:5" ht="15.75" thickBot="1">
      <c r="A19" s="395" t="s">
        <v>87</v>
      </c>
      <c r="B19" s="84">
        <f>SUM(B17:B18)</f>
        <v>142</v>
      </c>
      <c r="C19" s="410" t="s">
        <v>53</v>
      </c>
      <c r="D19" s="411" t="s">
        <v>53</v>
      </c>
      <c r="E19" s="412" t="s">
        <v>53</v>
      </c>
    </row>
    <row r="20" spans="1:5" ht="15">
      <c r="A20" s="191" t="s">
        <v>100</v>
      </c>
      <c r="B20" s="126"/>
      <c r="C20" s="126"/>
      <c r="D20" s="126"/>
      <c r="E20" s="185"/>
    </row>
    <row r="21" spans="1:5" ht="15">
      <c r="A21" s="232"/>
      <c r="B21" s="472" t="s">
        <v>77</v>
      </c>
      <c r="C21" s="473"/>
      <c r="D21" s="473"/>
      <c r="E21" s="475"/>
    </row>
    <row r="22" spans="1:5" ht="15.75" thickBot="1">
      <c r="A22" s="187"/>
      <c r="B22" s="13" t="s">
        <v>21</v>
      </c>
      <c r="C22" s="177" t="s">
        <v>271</v>
      </c>
      <c r="D22" s="178" t="s">
        <v>279</v>
      </c>
      <c r="E22" s="188" t="s">
        <v>280</v>
      </c>
    </row>
    <row r="23" spans="1:5" ht="15">
      <c r="A23" s="233" t="s">
        <v>66</v>
      </c>
      <c r="B23" s="22">
        <v>406</v>
      </c>
      <c r="C23" s="23">
        <v>361</v>
      </c>
      <c r="D23" s="174">
        <v>462</v>
      </c>
      <c r="E23" s="197">
        <v>454</v>
      </c>
    </row>
    <row r="24" spans="1:5" ht="15.75" thickBot="1">
      <c r="A24" s="189" t="s">
        <v>5</v>
      </c>
      <c r="B24" s="24">
        <v>125</v>
      </c>
      <c r="C24" s="37">
        <v>133</v>
      </c>
      <c r="D24" s="226">
        <v>238</v>
      </c>
      <c r="E24" s="350">
        <v>126</v>
      </c>
    </row>
    <row r="25" spans="1:5" ht="15">
      <c r="A25" s="354" t="s">
        <v>101</v>
      </c>
      <c r="B25" s="85"/>
      <c r="C25" s="85"/>
      <c r="D25" s="85"/>
      <c r="E25" s="330"/>
    </row>
    <row r="26" spans="1:5" ht="30" customHeight="1">
      <c r="A26" s="232"/>
      <c r="B26" s="483" t="s">
        <v>233</v>
      </c>
      <c r="C26" s="484"/>
      <c r="D26" s="484"/>
      <c r="E26" s="486"/>
    </row>
    <row r="27" spans="1:5" ht="15.75" thickBot="1">
      <c r="A27" s="187"/>
      <c r="B27" s="13" t="s">
        <v>21</v>
      </c>
      <c r="C27" s="177" t="s">
        <v>271</v>
      </c>
      <c r="D27" s="178" t="s">
        <v>279</v>
      </c>
      <c r="E27" s="188" t="s">
        <v>280</v>
      </c>
    </row>
    <row r="28" spans="1:5" ht="15">
      <c r="A28" s="233" t="s">
        <v>66</v>
      </c>
      <c r="B28" s="22">
        <v>29.5</v>
      </c>
      <c r="C28" s="23">
        <v>52</v>
      </c>
      <c r="D28" s="174">
        <v>17</v>
      </c>
      <c r="E28" s="197">
        <v>57</v>
      </c>
    </row>
    <row r="29" spans="1:5" ht="15.75" thickBot="1">
      <c r="A29" s="189" t="s">
        <v>5</v>
      </c>
      <c r="B29" s="24">
        <v>7.1</v>
      </c>
      <c r="C29" s="37">
        <v>15</v>
      </c>
      <c r="D29" s="226">
        <v>4</v>
      </c>
      <c r="E29" s="350">
        <v>13</v>
      </c>
    </row>
    <row r="30" spans="1:5" ht="15">
      <c r="A30" s="354" t="s">
        <v>102</v>
      </c>
      <c r="B30" s="85"/>
      <c r="C30" s="85"/>
      <c r="D30" s="85"/>
      <c r="E30" s="330"/>
    </row>
    <row r="31" spans="1:5" ht="15">
      <c r="A31" s="232"/>
      <c r="B31" s="472" t="s">
        <v>230</v>
      </c>
      <c r="C31" s="473"/>
      <c r="D31" s="473"/>
      <c r="E31" s="475"/>
    </row>
    <row r="32" spans="1:5" ht="15.75" thickBot="1">
      <c r="A32" s="187"/>
      <c r="B32" s="13" t="s">
        <v>21</v>
      </c>
      <c r="C32" s="177" t="s">
        <v>271</v>
      </c>
      <c r="D32" s="178" t="s">
        <v>279</v>
      </c>
      <c r="E32" s="188" t="s">
        <v>280</v>
      </c>
    </row>
    <row r="33" spans="1:5" ht="15">
      <c r="A33" s="233" t="s">
        <v>66</v>
      </c>
      <c r="B33" s="22">
        <v>20.2</v>
      </c>
      <c r="C33" s="23">
        <v>31</v>
      </c>
      <c r="D33" s="174">
        <v>10</v>
      </c>
      <c r="E33" s="197">
        <v>34</v>
      </c>
    </row>
    <row r="34" spans="1:5" ht="15.75" thickBot="1">
      <c r="A34" s="260" t="s">
        <v>5</v>
      </c>
      <c r="B34" s="396">
        <v>9.3</v>
      </c>
      <c r="C34" s="397">
        <v>18</v>
      </c>
      <c r="D34" s="398">
        <v>5</v>
      </c>
      <c r="E34" s="399">
        <v>17</v>
      </c>
    </row>
  </sheetData>
  <mergeCells count="6">
    <mergeCell ref="B31:E31"/>
    <mergeCell ref="B3:E3"/>
    <mergeCell ref="B9:E9"/>
    <mergeCell ref="B15:E15"/>
    <mergeCell ref="B21:E21"/>
    <mergeCell ref="B26:E26"/>
  </mergeCells>
  <hyperlinks>
    <hyperlink ref="A1" location="Index!A1" display="Go To Index"/>
  </hyperlinks>
  <printOptions/>
  <pageMargins left="0.7" right="0.7" top="0.75" bottom="0.75" header="0.3" footer="0.3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Treasury &amp;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O'Sullivan</dc:creator>
  <cp:keywords/>
  <dc:description/>
  <cp:lastModifiedBy>Debbie Talbot</cp:lastModifiedBy>
  <cp:lastPrinted>2014-02-26T04:32:47Z</cp:lastPrinted>
  <dcterms:created xsi:type="dcterms:W3CDTF">2014-01-02T02:23:01Z</dcterms:created>
  <dcterms:modified xsi:type="dcterms:W3CDTF">2017-02-26T23:23:18Z</dcterms:modified>
  <cp:category/>
  <cp:version/>
  <cp:contentType/>
  <cp:contentStatus/>
</cp:coreProperties>
</file>